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480" windowHeight="11640" activeTab="0"/>
  </bookViews>
  <sheets>
    <sheet name="Aufgabe" sheetId="1" r:id="rId1"/>
    <sheet name="Lösung" sheetId="2" r:id="rId2"/>
    <sheet name="Druck" sheetId="3" r:id="rId3"/>
    <sheet name="Formeln" sheetId="4" r:id="rId4"/>
  </sheets>
  <definedNames/>
  <calcPr fullCalcOnLoad="1"/>
</workbook>
</file>

<file path=xl/sharedStrings.xml><?xml version="1.0" encoding="utf-8"?>
<sst xmlns="http://schemas.openxmlformats.org/spreadsheetml/2006/main" count="98" uniqueCount="36">
  <si>
    <t>Dienstplan für:</t>
  </si>
  <si>
    <t>Tag</t>
  </si>
  <si>
    <t>Name:</t>
  </si>
  <si>
    <t>Abteilung:</t>
  </si>
  <si>
    <t>F</t>
  </si>
  <si>
    <t>M</t>
  </si>
  <si>
    <t>S</t>
  </si>
  <si>
    <t>Art der Tätigkeit</t>
  </si>
  <si>
    <t>Summe IST-Stunden:</t>
  </si>
  <si>
    <t>Ausbildung</t>
  </si>
  <si>
    <t>Uwe Wegewitz</t>
  </si>
  <si>
    <t>Anzahl Feiertage:</t>
  </si>
  <si>
    <t>Tarifstunden je Tag:</t>
  </si>
  <si>
    <t>Feiertage im Monat:</t>
  </si>
  <si>
    <t>Summe Frühschicht:</t>
  </si>
  <si>
    <t>Summe Mittagsschicht:</t>
  </si>
  <si>
    <t>Summe Spätschicht:</t>
  </si>
  <si>
    <t>Über-/Minderstunden:</t>
  </si>
  <si>
    <t>U</t>
  </si>
  <si>
    <t>K</t>
  </si>
  <si>
    <t>Anzahl Krankentage:</t>
  </si>
  <si>
    <t>Anzahl Urlaubstage:</t>
  </si>
  <si>
    <t>F/U/K</t>
  </si>
  <si>
    <t>Summe SOLL-Stunden:</t>
  </si>
  <si>
    <t>A</t>
  </si>
  <si>
    <t>B</t>
  </si>
  <si>
    <t>C</t>
  </si>
  <si>
    <t>D</t>
  </si>
  <si>
    <t>E</t>
  </si>
  <si>
    <t>G</t>
  </si>
  <si>
    <t>H</t>
  </si>
  <si>
    <t>SOLL-Stunden (Monat):</t>
  </si>
  <si>
    <t>Bemerkungen</t>
  </si>
  <si>
    <t>80. Geburtstag Mutter</t>
  </si>
  <si>
    <t>Fieber</t>
  </si>
  <si>
    <t>Mariä Himmelfahrt</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</si>
</sst>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
    <numFmt numFmtId="165" formatCode="ddd"/>
    <numFmt numFmtId="166" formatCode="mmm\ yyyy"/>
    <numFmt numFmtId="167" formatCode="mmmm\ yyyy"/>
    <numFmt numFmtId="168" formatCode="&quot;+&quot;0.00;&quot;-&quot;0.00;0"/>
    <numFmt numFmtId="169" formatCode="[$-407]dddd\,\ d\.\ mmmm\ yyyy"/>
    <numFmt numFmtId="170" formatCode="dd"/>
    <numFmt numFmtId="171" formatCode="[Blue]&quot;+&quot;0.00;[Green]&quot;-&quot;0.00;0"/>
    <numFmt numFmtId="172" formatCode="[Blue]&quot;+&quot;0.00;[Red]&quot;-&quot;0.00;&quot;--&quot;"/>
    <numFmt numFmtId="173" formatCode="[Blue]&quot;+&quot;0.00;[Red]&quot;-&quot;0.00;0"/>
    <numFmt numFmtId="174" formatCode="[Blue]&quot;+&quot;0.00;[Red]&quot;-&quot;0.00;0;&quot;--&quot;"/>
  </numFmts>
  <fonts count="58">
    <font>
      <sz val="10"/>
      <name val="Arial"/>
      <family val="0"/>
    </font>
    <font>
      <sz val="8"/>
      <name val="Arial"/>
      <family val="2"/>
    </font>
    <font>
      <b/>
      <sz val="14"/>
      <name val="Arial"/>
      <family val="2"/>
    </font>
    <font>
      <b/>
      <sz val="10"/>
      <name val="Arial"/>
      <family val="2"/>
    </font>
    <font>
      <b/>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5"/>
      <color indexed="8"/>
      <name val="Calibri"/>
      <family val="2"/>
    </font>
    <font>
      <sz val="10.5"/>
      <color indexed="8"/>
      <name val="Calibri"/>
      <family val="2"/>
    </font>
    <font>
      <sz val="4"/>
      <color indexed="8"/>
      <name val="Calibri"/>
      <family val="2"/>
    </font>
    <font>
      <b/>
      <sz val="10"/>
      <color indexed="8"/>
      <name val="Calibri"/>
      <family val="2"/>
    </font>
    <font>
      <sz val="10"/>
      <color indexed="8"/>
      <name val="Calibri"/>
      <family val="2"/>
    </font>
    <font>
      <u val="single"/>
      <sz val="10"/>
      <color indexed="8"/>
      <name val="Calibri"/>
      <family val="2"/>
    </font>
    <font>
      <b/>
      <u val="single"/>
      <sz val="10"/>
      <color indexed="8"/>
      <name val="Calibri"/>
      <family val="2"/>
    </font>
    <font>
      <sz val="5"/>
      <color indexed="8"/>
      <name val="Calibri"/>
      <family val="2"/>
    </font>
    <font>
      <b/>
      <i/>
      <sz val="10"/>
      <color indexed="8"/>
      <name val="Calibri"/>
      <family val="2"/>
    </font>
    <font>
      <i/>
      <sz val="10"/>
      <color indexed="8"/>
      <name val="Calibri"/>
      <family val="2"/>
    </font>
    <font>
      <b/>
      <sz val="12"/>
      <color indexed="8"/>
      <name val="Calibri"/>
      <family val="2"/>
    </font>
    <font>
      <b/>
      <sz val="10"/>
      <color indexed="8"/>
      <name val="Arial Narrow"/>
      <family val="2"/>
    </font>
    <font>
      <sz val="10"/>
      <color indexed="8"/>
      <name val="Arial Narrow"/>
      <family val="2"/>
    </font>
    <font>
      <sz val="6"/>
      <color indexed="8"/>
      <name val="Arial Narrow"/>
      <family val="2"/>
    </font>
    <font>
      <sz val="5"/>
      <color indexed="8"/>
      <name val="Arial Narrow"/>
      <family val="2"/>
    </font>
    <font>
      <b/>
      <sz val="6"/>
      <color indexed="8"/>
      <name val="Arial Narrow"/>
      <family val="2"/>
    </font>
    <font>
      <b/>
      <sz val="9"/>
      <color indexed="8"/>
      <name val="Calibri"/>
      <family val="2"/>
    </font>
    <font>
      <sz val="9"/>
      <color indexed="8"/>
      <name val="Calibri"/>
      <family val="2"/>
    </font>
    <font>
      <sz val="6"/>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medium"/>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dotted"/>
    </border>
    <border>
      <left>
        <color indexed="63"/>
      </left>
      <right style="thin"/>
      <top style="dotted"/>
      <bottom style="dotted"/>
    </border>
    <border>
      <left style="thin"/>
      <right style="dotted"/>
      <top style="thin"/>
      <bottom style="dotted"/>
    </border>
    <border>
      <left style="dotted"/>
      <right style="dotted"/>
      <top style="thin"/>
      <bottom style="dotted"/>
    </border>
    <border>
      <left style="thin"/>
      <right style="dotted"/>
      <top style="dotted"/>
      <bottom style="dotted"/>
    </border>
    <border>
      <left style="dotted"/>
      <right style="dotted"/>
      <top style="dotted"/>
      <bottom style="dotted"/>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50">
    <xf numFmtId="0" fontId="0" fillId="0" borderId="0" xfId="0" applyAlignment="1">
      <alignment/>
    </xf>
    <xf numFmtId="0" fontId="3" fillId="0" borderId="0" xfId="0" applyFont="1" applyAlignment="1">
      <alignment/>
    </xf>
    <xf numFmtId="0" fontId="4" fillId="0" borderId="0" xfId="0" applyFont="1" applyAlignment="1">
      <alignment/>
    </xf>
    <xf numFmtId="0" fontId="0" fillId="0" borderId="0" xfId="0" applyAlignment="1">
      <alignment horizontal="center"/>
    </xf>
    <xf numFmtId="0" fontId="0" fillId="0" borderId="0" xfId="0" applyAlignment="1">
      <alignment horizontal="left"/>
    </xf>
    <xf numFmtId="0" fontId="3" fillId="0" borderId="0" xfId="0" applyFont="1" applyAlignment="1">
      <alignment horizontal="left"/>
    </xf>
    <xf numFmtId="0" fontId="0" fillId="0" borderId="0" xfId="0" applyBorder="1" applyAlignment="1">
      <alignment/>
    </xf>
    <xf numFmtId="0" fontId="0" fillId="0" borderId="0" xfId="0" applyBorder="1" applyAlignment="1">
      <alignment horizontal="center"/>
    </xf>
    <xf numFmtId="0" fontId="0" fillId="0" borderId="10" xfId="0" applyBorder="1" applyAlignment="1">
      <alignment/>
    </xf>
    <xf numFmtId="0" fontId="0" fillId="0" borderId="10" xfId="0" applyBorder="1" applyAlignment="1">
      <alignment horizontal="center"/>
    </xf>
    <xf numFmtId="0" fontId="4" fillId="0" borderId="10" xfId="0" applyFont="1" applyBorder="1" applyAlignment="1">
      <alignment/>
    </xf>
    <xf numFmtId="0" fontId="3" fillId="0" borderId="10" xfId="0" applyFont="1" applyBorder="1" applyAlignment="1">
      <alignment horizontal="left"/>
    </xf>
    <xf numFmtId="0" fontId="4" fillId="0" borderId="0" xfId="0" applyFont="1" applyBorder="1" applyAlignment="1">
      <alignment/>
    </xf>
    <xf numFmtId="0" fontId="3" fillId="0" borderId="0" xfId="0" applyFont="1" applyBorder="1" applyAlignment="1">
      <alignment horizontal="left"/>
    </xf>
    <xf numFmtId="164" fontId="0" fillId="0" borderId="0" xfId="0" applyNumberFormat="1" applyAlignment="1">
      <alignment horizontal="center" vertical="center"/>
    </xf>
    <xf numFmtId="165" fontId="0" fillId="0" borderId="11" xfId="0" applyNumberFormat="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3" fillId="33" borderId="12" xfId="0" applyFont="1" applyFill="1" applyBorder="1" applyAlignment="1">
      <alignment horizontal="center"/>
    </xf>
    <xf numFmtId="0" fontId="3" fillId="33" borderId="12" xfId="0" applyFont="1" applyFill="1" applyBorder="1" applyAlignment="1">
      <alignment/>
    </xf>
    <xf numFmtId="0" fontId="3" fillId="0" borderId="10"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13" xfId="0" applyBorder="1" applyAlignment="1">
      <alignment horizontal="center"/>
    </xf>
    <xf numFmtId="0" fontId="2" fillId="0" borderId="0" xfId="0" applyFont="1" applyBorder="1" applyAlignment="1">
      <alignment/>
    </xf>
    <xf numFmtId="0" fontId="3" fillId="33" borderId="14" xfId="0" applyFont="1" applyFill="1" applyBorder="1" applyAlignment="1">
      <alignment horizontal="center"/>
    </xf>
    <xf numFmtId="0" fontId="3" fillId="33" borderId="15" xfId="0" applyFont="1" applyFill="1" applyBorder="1" applyAlignment="1">
      <alignment horizontal="center"/>
    </xf>
    <xf numFmtId="0" fontId="3" fillId="33" borderId="14" xfId="0" applyFont="1" applyFill="1" applyBorder="1" applyAlignment="1">
      <alignment horizontal="center" vertical="center"/>
    </xf>
    <xf numFmtId="0" fontId="3" fillId="0" borderId="0" xfId="0" applyFont="1" applyAlignment="1">
      <alignment horizontal="center" vertical="center"/>
    </xf>
    <xf numFmtId="0" fontId="0" fillId="0" borderId="0" xfId="0" applyFont="1" applyAlignment="1">
      <alignment horizontal="left"/>
    </xf>
    <xf numFmtId="164" fontId="0" fillId="0" borderId="16" xfId="0" applyNumberFormat="1" applyBorder="1" applyAlignment="1">
      <alignment horizontal="center" vertical="center"/>
    </xf>
    <xf numFmtId="165" fontId="0" fillId="0" borderId="17" xfId="0" applyNumberFormat="1" applyBorder="1" applyAlignment="1">
      <alignment horizontal="center" vertical="center"/>
    </xf>
    <xf numFmtId="164" fontId="0" fillId="0" borderId="18" xfId="0" applyNumberFormat="1" applyBorder="1" applyAlignment="1">
      <alignment horizontal="center" vertical="center"/>
    </xf>
    <xf numFmtId="165" fontId="0" fillId="0" borderId="19" xfId="0" applyNumberFormat="1" applyBorder="1" applyAlignment="1">
      <alignment horizontal="center" vertical="center"/>
    </xf>
    <xf numFmtId="0" fontId="3" fillId="0" borderId="0" xfId="0" applyFont="1" applyAlignment="1" applyProtection="1">
      <alignment horizontal="left"/>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6" xfId="0" applyBorder="1" applyAlignment="1" applyProtection="1">
      <alignment vertical="center"/>
      <protection locked="0"/>
    </xf>
    <xf numFmtId="0" fontId="0" fillId="0" borderId="22" xfId="0" applyBorder="1" applyAlignment="1" applyProtection="1">
      <alignment vertical="center"/>
      <protection locked="0"/>
    </xf>
    <xf numFmtId="0" fontId="0" fillId="0" borderId="23" xfId="0" applyBorder="1" applyAlignment="1" applyProtection="1">
      <alignment horizontal="center" vertical="center"/>
      <protection locked="0"/>
    </xf>
    <xf numFmtId="0" fontId="0" fillId="0" borderId="18" xfId="0"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vertical="center"/>
      <protection locked="0"/>
    </xf>
    <xf numFmtId="167" fontId="2" fillId="0" borderId="13" xfId="0" applyNumberFormat="1" applyFont="1" applyBorder="1" applyAlignment="1" applyProtection="1">
      <alignment horizontal="left"/>
      <protection locked="0"/>
    </xf>
    <xf numFmtId="0" fontId="3" fillId="33" borderId="12" xfId="0" applyFont="1" applyFill="1" applyBorder="1" applyAlignment="1">
      <alignment horizontal="center"/>
    </xf>
    <xf numFmtId="0" fontId="3" fillId="33" borderId="24" xfId="0" applyFont="1" applyFill="1" applyBorder="1" applyAlignment="1">
      <alignment horizontal="center"/>
    </xf>
    <xf numFmtId="172" fontId="3" fillId="0" borderId="0" xfId="0" applyNumberFormat="1" applyFont="1" applyAlignment="1">
      <alignment horizontal="left"/>
    </xf>
    <xf numFmtId="167" fontId="2" fillId="0" borderId="0" xfId="0" applyNumberFormat="1" applyFont="1" applyBorder="1" applyAlignment="1">
      <alignment horizontal="left"/>
    </xf>
    <xf numFmtId="167" fontId="2" fillId="0" borderId="13" xfId="0" applyNumberFormat="1" applyFont="1" applyBorder="1" applyAlignment="1">
      <alignment horizontal="left"/>
    </xf>
    <xf numFmtId="171" fontId="3" fillId="0" borderId="0" xfId="0" applyNumberFormat="1" applyFont="1" applyAlignment="1">
      <alignment horizontal="lef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10">
    <dxf>
      <font>
        <b/>
        <i val="0"/>
        <color indexed="10"/>
      </font>
      <fill>
        <patternFill>
          <bgColor indexed="31"/>
        </patternFill>
      </fill>
    </dxf>
    <dxf>
      <font>
        <b/>
        <i val="0"/>
        <color indexed="10"/>
      </font>
      <fill>
        <patternFill>
          <bgColor indexed="31"/>
        </patternFill>
      </fill>
    </dxf>
    <dxf>
      <font>
        <b/>
        <i val="0"/>
        <color indexed="10"/>
      </font>
      <fill>
        <patternFill>
          <bgColor indexed="31"/>
        </patternFill>
      </fill>
    </dxf>
    <dxf>
      <font>
        <b/>
        <i val="0"/>
        <color indexed="10"/>
      </font>
      <fill>
        <patternFill>
          <bgColor indexed="31"/>
        </patternFill>
      </fill>
    </dxf>
    <dxf>
      <font>
        <color theme="0"/>
      </font>
    </dxf>
    <dxf>
      <font>
        <color theme="0"/>
      </font>
    </dxf>
    <dxf>
      <font>
        <color theme="0"/>
      </font>
    </dxf>
    <dxf>
      <font>
        <color theme="0"/>
      </font>
    </dxf>
    <dxf>
      <font>
        <b/>
        <i val="0"/>
        <color indexed="10"/>
      </font>
      <fill>
        <patternFill>
          <bgColor indexed="31"/>
        </patternFill>
      </fill>
    </dxf>
    <dxf>
      <font>
        <b/>
        <i val="0"/>
        <color indexed="10"/>
      </font>
      <fill>
        <patternFill>
          <bgColor indexed="3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609600</xdr:colOff>
      <xdr:row>16</xdr:row>
      <xdr:rowOff>76200</xdr:rowOff>
    </xdr:to>
    <xdr:sp>
      <xdr:nvSpPr>
        <xdr:cNvPr id="1" name="Textfeld 2"/>
        <xdr:cNvSpPr txBox="1">
          <a:spLocks noChangeArrowheads="1"/>
        </xdr:cNvSpPr>
      </xdr:nvSpPr>
      <xdr:spPr>
        <a:xfrm>
          <a:off x="0" y="0"/>
          <a:ext cx="5943600" cy="2667000"/>
        </a:xfrm>
        <a:prstGeom prst="rect">
          <a:avLst/>
        </a:prstGeom>
        <a:solidFill>
          <a:srgbClr val="FFFFFF"/>
        </a:solidFill>
        <a:ln w="9525" cmpd="sng">
          <a:noFill/>
        </a:ln>
      </xdr:spPr>
      <xdr:txBody>
        <a:bodyPr vertOverflow="clip" wrap="square" lIns="36000" tIns="36000" rIns="0" bIns="0"/>
        <a:p>
          <a:pPr algn="l">
            <a:defRPr/>
          </a:pPr>
          <a:r>
            <a:rPr lang="en-US" cap="none" sz="1050" b="1" i="0" u="none" baseline="0">
              <a:solidFill>
                <a:srgbClr val="000000"/>
              </a:solidFill>
              <a:latin typeface="Calibri"/>
              <a:ea typeface="Calibri"/>
              <a:cs typeface="Calibri"/>
            </a:rPr>
            <a:t>Bedingte Formatierung; Formatfunktionen des Datums</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SUMME, ANZAHL, ZÄHLENWENN, WOCHENTAG, </a:t>
          </a:r>
          <a:r>
            <a:rPr lang="en-US" cap="none" sz="1050" b="0" i="0" u="none" baseline="0">
              <a:solidFill>
                <a:srgbClr val="000000"/>
              </a:solidFill>
              <a:latin typeface="Calibri"/>
              <a:ea typeface="Calibri"/>
              <a:cs typeface="Calibri"/>
            </a:rPr>
            <a:t>Monatsende, Nettoarbeitstage
</a:t>
          </a:r>
          <a:r>
            <a:rPr lang="en-US" cap="none" sz="1050" b="0" i="0" u="none" baseline="0">
              <a:solidFill>
                <a:srgbClr val="000000"/>
              </a:solidFill>
              <a:latin typeface="Calibri"/>
              <a:ea typeface="Calibri"/>
              <a:cs typeface="Calibri"/>
            </a:rPr>
            <a:t>-----------------------------------------------------------------------------------------------------------------------------------------------
</a:t>
          </a:r>
          <a:r>
            <a:rPr lang="en-US" cap="none" sz="4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Erzeugen Sie Ihren eigenen Kalender (Dienstplan)</a:t>
          </a:r>
          <a:r>
            <a:rPr lang="en-US" cap="none" sz="1000" b="0" i="0" u="none" baseline="0">
              <a:solidFill>
                <a:srgbClr val="000000"/>
              </a:solidFill>
              <a:latin typeface="Calibri"/>
              <a:ea typeface="Calibri"/>
              <a:cs typeface="Calibri"/>
            </a:rPr>
            <a:t>
</a:t>
          </a:r>
          <a:r>
            <a:rPr lang="en-US" cap="none" sz="4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(Fast) In jedem Beruf gibt es Dienstpläne, die gleichzeitig die Monatsabrechnung für den Mitarbeiter darstellen. Mit der modernen Computertechnik und diversen Office-Produkten (z.B. Excel, Word, Access) können Sie komfortabel Kalender erzeugen, die automatisch die Wochentage anzeigen und das Wochenende farbig hervorheben. Die Besonderheit dabei ist, Sie geben nur das Datum des ersten Tages eines Monats ein (siehe Bsp. in Zelle E1) und Excel erzeugt für Sie einen Kalender für den gesamten Monat.
</a:t>
          </a:r>
          <a:r>
            <a:rPr lang="en-US" cap="none" sz="4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 diesem Dienstplan ist der Name des Mitarbeiters, die Schicht (Früh~, Mittag~, Spät~), die Anzahl der geleisteten Stunden (IST) und die Art der Tätigkeit (siehe Bemerkungen) zu erfassen. Am (Monats-) Ende sind die IST-Stunden je Schicht und als Gesamtzahl zu summieren sowie mit den zu leistenden (SOLL-) Stunden zu vergleichen. Es ist von täglich 8 SOLL-Stunden laut Tarifvertrag auszugehen. Minderstunden sind möglich, die mit Überstunden ausgeglichen werden können. Die Anzahl der Über-/Minderstunden sind am Monatsende auszuweisen. Feiertage (F), Urlaub (U) und Krankheit (K) sind zu erfassen und am (Monats-) Ende zu je einer Summe zusammenzufassen.</a:t>
          </a:r>
          <a:r>
            <a:rPr lang="en-US" cap="none" sz="1000" b="0" i="0" u="none" baseline="0">
              <a:solidFill>
                <a:srgbClr val="000000"/>
              </a:solidFill>
              <a:latin typeface="Calibri"/>
              <a:ea typeface="Calibri"/>
              <a:cs typeface="Calibri"/>
            </a:rPr>
            <a:t>
</a:t>
          </a:r>
        </a:p>
      </xdr:txBody>
    </xdr:sp>
    <xdr:clientData/>
  </xdr:twoCellAnchor>
  <xdr:twoCellAnchor>
    <xdr:from>
      <xdr:col>0</xdr:col>
      <xdr:colOff>0</xdr:colOff>
      <xdr:row>51</xdr:row>
      <xdr:rowOff>133350</xdr:rowOff>
    </xdr:from>
    <xdr:to>
      <xdr:col>7</xdr:col>
      <xdr:colOff>609600</xdr:colOff>
      <xdr:row>61</xdr:row>
      <xdr:rowOff>133350</xdr:rowOff>
    </xdr:to>
    <xdr:sp>
      <xdr:nvSpPr>
        <xdr:cNvPr id="2" name="Textfeld 3"/>
        <xdr:cNvSpPr txBox="1">
          <a:spLocks noChangeArrowheads="1"/>
        </xdr:cNvSpPr>
      </xdr:nvSpPr>
      <xdr:spPr>
        <a:xfrm>
          <a:off x="0" y="8391525"/>
          <a:ext cx="5943600" cy="1619250"/>
        </a:xfrm>
        <a:prstGeom prst="rect">
          <a:avLst/>
        </a:prstGeom>
        <a:solidFill>
          <a:srgbClr val="FFFFFF"/>
        </a:solidFill>
        <a:ln w="9525" cmpd="sng">
          <a:noFill/>
        </a:ln>
      </xdr:spPr>
      <xdr:txBody>
        <a:bodyPr vertOverflow="clip" wrap="square" lIns="36000" tIns="36000" rIns="0" bIns="0"/>
        <a:p>
          <a:pPr algn="l">
            <a:defRPr/>
          </a:pPr>
          <a:r>
            <a:rPr lang="en-US" cap="none" sz="1000" b="0" i="0" u="none" baseline="0">
              <a:solidFill>
                <a:srgbClr val="000000"/>
              </a:solidFill>
              <a:latin typeface="Calibri"/>
              <a:ea typeface="Calibri"/>
              <a:cs typeface="Calibri"/>
            </a:rPr>
            <a:t>Die Tage, die in diesem Kalender im Folgemonat liegen, sind auszublenden; z.B. mit Bedingter Formatierung oder mittels WENN-Funktionen. Überstunden sind in der letzten Zeile (hier 50) als </a:t>
          </a:r>
          <a:r>
            <a:rPr lang="en-US" cap="none" sz="1000" b="0" i="0" u="sng" baseline="0">
              <a:solidFill>
                <a:srgbClr val="000000"/>
              </a:solidFill>
              <a:latin typeface="Calibri"/>
              <a:ea typeface="Calibri"/>
              <a:cs typeface="Calibri"/>
            </a:rPr>
            <a:t>blaue Zahl</a:t>
          </a:r>
          <a:r>
            <a:rPr lang="en-US" cap="none" sz="1000" b="0" i="0" u="none" baseline="0">
              <a:solidFill>
                <a:srgbClr val="000000"/>
              </a:solidFill>
              <a:latin typeface="Calibri"/>
              <a:ea typeface="Calibri"/>
              <a:cs typeface="Calibri"/>
            </a:rPr>
            <a:t> mit einem Plus und Minderstunden als </a:t>
          </a:r>
          <a:r>
            <a:rPr lang="en-US" cap="none" sz="1000" b="0" i="0" u="sng" baseline="0">
              <a:solidFill>
                <a:srgbClr val="000000"/>
              </a:solidFill>
              <a:latin typeface="Calibri"/>
              <a:ea typeface="Calibri"/>
              <a:cs typeface="Calibri"/>
            </a:rPr>
            <a:t>rote Zahl</a:t>
          </a:r>
          <a:r>
            <a:rPr lang="en-US" cap="none" sz="1000" b="0" i="0" u="none" baseline="0">
              <a:solidFill>
                <a:srgbClr val="000000"/>
              </a:solidFill>
              <a:latin typeface="Calibri"/>
              <a:ea typeface="Calibri"/>
              <a:cs typeface="Calibri"/>
            </a:rPr>
            <a:t> mit einem Minus kennzeichnen zu lassen. Alle zusammenfassenden Werte (ab Zeile 45) sind fett darzustellen.
</a:t>
          </a:r>
          <a:r>
            <a:rPr lang="en-US" cap="none" sz="4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Testen Sie Ihre Tabelle mit den Werten dieser Beispieltabelle und für weitere Monate mit weniger als 31 Tagen (z.B. Februar 2016, September 2019).
</a:t>
          </a:r>
          <a:r>
            <a:rPr lang="en-US" cap="none" sz="400" b="0" i="0" u="none"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Hinweis: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 Testen Sie die Tabelle mit verschiedenen Monatsdaten.
 - Verwenden Sie auch das Datum aus Schaltjahren.</a:t>
          </a:r>
        </a:p>
      </xdr:txBody>
    </xdr:sp>
    <xdr:clientData/>
  </xdr:twoCellAnchor>
  <xdr:twoCellAnchor>
    <xdr:from>
      <xdr:col>0</xdr:col>
      <xdr:colOff>0</xdr:colOff>
      <xdr:row>17</xdr:row>
      <xdr:rowOff>0</xdr:rowOff>
    </xdr:from>
    <xdr:to>
      <xdr:col>2</xdr:col>
      <xdr:colOff>352425</xdr:colOff>
      <xdr:row>51</xdr:row>
      <xdr:rowOff>114300</xdr:rowOff>
    </xdr:to>
    <xdr:sp>
      <xdr:nvSpPr>
        <xdr:cNvPr id="3" name="Textfeld 4"/>
        <xdr:cNvSpPr txBox="1">
          <a:spLocks noChangeArrowheads="1"/>
        </xdr:cNvSpPr>
      </xdr:nvSpPr>
      <xdr:spPr>
        <a:xfrm>
          <a:off x="0" y="2752725"/>
          <a:ext cx="1876425" cy="5619750"/>
        </a:xfrm>
        <a:prstGeom prst="rect">
          <a:avLst/>
        </a:prstGeom>
        <a:solidFill>
          <a:srgbClr val="FFFFFF"/>
        </a:solidFill>
        <a:ln w="9525" cmpd="sng">
          <a:noFill/>
        </a:ln>
      </xdr:spPr>
      <xdr:txBody>
        <a:bodyPr vertOverflow="clip" wrap="square" lIns="36000" tIns="0" rIns="0" bIns="0"/>
        <a:p>
          <a:pPr algn="l">
            <a:defRPr/>
          </a:pPr>
          <a:r>
            <a:rPr lang="en-US" cap="none" sz="1000" b="0" i="0" u="none" baseline="0">
              <a:solidFill>
                <a:srgbClr val="000000"/>
              </a:solidFill>
              <a:latin typeface="Calibri"/>
              <a:ea typeface="Calibri"/>
              <a:cs typeface="Calibri"/>
            </a:rPr>
            <a:t>Das Layout, also die Art der Tabelle ist nicht vorgegeben. Lesen Sie alle Punkte dieser Aufgabe genau durch. Markieren Sie jede Teilaufgabe, und erarbeiten Sie sich eine eigen-ständige Lösung. Eine mögliche Variante sehen Sie in dem neben-nstehenden Bild.
</a:t>
          </a:r>
          <a:r>
            <a:rPr lang="en-US" cap="none" sz="5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Speichern Sie Ihre  Lösung unter dem Namen „</a:t>
          </a:r>
          <a:r>
            <a:rPr lang="en-US" cap="none" sz="1000" b="1" i="1" u="none" baseline="0">
              <a:solidFill>
                <a:srgbClr val="000000"/>
              </a:solidFill>
              <a:latin typeface="Calibri"/>
              <a:ea typeface="Calibri"/>
              <a:cs typeface="Calibri"/>
            </a:rPr>
            <a:t>Dienstplan</a:t>
          </a:r>
          <a:r>
            <a:rPr lang="en-US" cap="none" sz="1000" b="0" i="1"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 ab. 
</a:t>
          </a:r>
          <a:r>
            <a:rPr lang="en-US" cap="none" sz="5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Als Formeln benötigen Sie:
</a:t>
          </a:r>
          <a:r>
            <a:rPr lang="en-US" cap="none" sz="1000" b="0" i="1" u="none" baseline="0">
              <a:solidFill>
                <a:srgbClr val="000000"/>
              </a:solidFill>
              <a:latin typeface="Calibri"/>
              <a:ea typeface="Calibri"/>
              <a:cs typeface="Calibri"/>
            </a:rPr>
            <a:t></a:t>
          </a:r>
          <a:r>
            <a:rPr lang="en-US" cap="none" sz="1000" b="0" i="1" u="none" baseline="0">
              <a:solidFill>
                <a:srgbClr val="000000"/>
              </a:solidFill>
              <a:latin typeface="Calibri"/>
              <a:ea typeface="Calibri"/>
              <a:cs typeface="Calibri"/>
            </a:rPr>
            <a:t> SUMME( ); ANZAHL( )</a:t>
          </a:r>
          <a:r>
            <a:rPr lang="en-US" cap="none" sz="1000" b="0" i="0"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a:t>
          </a:r>
          <a:r>
            <a:rPr lang="en-US" cap="none" sz="1000" b="0" i="1" u="none" baseline="0">
              <a:solidFill>
                <a:srgbClr val="000000"/>
              </a:solidFill>
              <a:latin typeface="Calibri"/>
              <a:ea typeface="Calibri"/>
              <a:cs typeface="Calibri"/>
            </a:rPr>
            <a:t> ZÄHLENWENN( )</a:t>
          </a:r>
          <a:r>
            <a:rPr lang="en-US" cap="none" sz="1000" b="0" i="0"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a:t>
          </a:r>
          <a:r>
            <a:rPr lang="en-US" cap="none" sz="1000" b="0" i="1" u="none" baseline="0">
              <a:solidFill>
                <a:srgbClr val="000000"/>
              </a:solidFill>
              <a:latin typeface="Calibri"/>
              <a:ea typeface="Calibri"/>
              <a:cs typeface="Calibri"/>
            </a:rPr>
            <a:t> WOCHENTAG( ); M</a:t>
          </a:r>
          <a:r>
            <a:rPr lang="en-US" cap="none" sz="1000" b="0" i="1" u="none" baseline="0">
              <a:solidFill>
                <a:srgbClr val="000000"/>
              </a:solidFill>
              <a:latin typeface="Calibri"/>
              <a:ea typeface="Calibri"/>
              <a:cs typeface="Calibri"/>
            </a:rPr>
            <a:t>onatsende</a:t>
          </a:r>
          <a:r>
            <a:rPr lang="en-US" cap="none" sz="1000" b="0" i="1"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a:t>
          </a:r>
          <a:r>
            <a:rPr lang="en-US" cap="none" sz="1000" b="0" i="1" u="none" baseline="0">
              <a:solidFill>
                <a:srgbClr val="000000"/>
              </a:solidFill>
              <a:latin typeface="Calibri"/>
              <a:ea typeface="Calibri"/>
              <a:cs typeface="Calibri"/>
            </a:rPr>
            <a:t> N</a:t>
          </a:r>
          <a:r>
            <a:rPr lang="en-US" cap="none" sz="1000" b="0" i="1" u="none" baseline="0">
              <a:solidFill>
                <a:srgbClr val="000000"/>
              </a:solidFill>
              <a:latin typeface="Calibri"/>
              <a:ea typeface="Calibri"/>
              <a:cs typeface="Calibri"/>
            </a:rPr>
            <a:t>ettoarbeitstage</a:t>
          </a:r>
          <a:r>
            <a:rPr lang="en-US" cap="none" sz="1000" b="0" i="1"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5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Machen Sie sich eigenständig mit den Formeln vertraut. Wo können diese angewendet werden?
</a:t>
          </a:r>
          <a:r>
            <a:rPr lang="en-US" cap="none" sz="5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Als Formate für das Datum benutzen Sie „Benutzerdefiniert“ und als Typ verwenden Sie T (hier für Spalte A), TTT (hier für Spalte B) bzw. MMMM JJJJ (hier für Zelle E1).
</a:t>
          </a:r>
          <a:r>
            <a:rPr lang="en-US" cap="none" sz="5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Die Kalendereigenschaften der Spalten A und B sind so zu gestalten, dass das Wochenende mit Hilfe von bedingten Formaten als roter Text auf grauem Hintergrund erscheint.
</a:t>
          </a:r>
          <a:r>
            <a:rPr lang="en-US" cap="none" sz="5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Im Seitenkopf des Dienstplanes ist der Firmenname einzutragen; hier Donner + Partner GmbH.</a:t>
          </a:r>
        </a:p>
      </xdr:txBody>
    </xdr:sp>
    <xdr:clientData/>
  </xdr:twoCellAnchor>
  <xdr:twoCellAnchor>
    <xdr:from>
      <xdr:col>2</xdr:col>
      <xdr:colOff>428625</xdr:colOff>
      <xdr:row>16</xdr:row>
      <xdr:rowOff>133350</xdr:rowOff>
    </xdr:from>
    <xdr:to>
      <xdr:col>7</xdr:col>
      <xdr:colOff>581025</xdr:colOff>
      <xdr:row>51</xdr:row>
      <xdr:rowOff>85725</xdr:rowOff>
    </xdr:to>
    <xdr:pic>
      <xdr:nvPicPr>
        <xdr:cNvPr id="4" name="Grafik 5"/>
        <xdr:cNvPicPr preferRelativeResize="1">
          <a:picLocks noChangeAspect="1"/>
        </xdr:cNvPicPr>
      </xdr:nvPicPr>
      <xdr:blipFill>
        <a:blip r:embed="rId1"/>
        <a:srcRect r="6428"/>
        <a:stretch>
          <a:fillRect/>
        </a:stretch>
      </xdr:blipFill>
      <xdr:spPr>
        <a:xfrm>
          <a:off x="1952625" y="2724150"/>
          <a:ext cx="3962400" cy="5619750"/>
        </a:xfrm>
        <a:prstGeom prst="rect">
          <a:avLst/>
        </a:prstGeom>
        <a:noFill/>
        <a:ln w="3175" cmpd="sng">
          <a:solidFill>
            <a:srgbClr val="000000"/>
          </a:solidFill>
          <a:headEnd type="none"/>
          <a:tailEnd type="none"/>
        </a:ln>
      </xdr:spPr>
    </xdr:pic>
    <xdr:clientData/>
  </xdr:twoCellAnchor>
  <xdr:twoCellAnchor editAs="oneCell">
    <xdr:from>
      <xdr:col>5</xdr:col>
      <xdr:colOff>466725</xdr:colOff>
      <xdr:row>40</xdr:row>
      <xdr:rowOff>133350</xdr:rowOff>
    </xdr:from>
    <xdr:to>
      <xdr:col>7</xdr:col>
      <xdr:colOff>523875</xdr:colOff>
      <xdr:row>46</xdr:row>
      <xdr:rowOff>104775</xdr:rowOff>
    </xdr:to>
    <xdr:pic>
      <xdr:nvPicPr>
        <xdr:cNvPr id="5" name="Grafik 1"/>
        <xdr:cNvPicPr preferRelativeResize="1">
          <a:picLocks noChangeAspect="1"/>
        </xdr:cNvPicPr>
      </xdr:nvPicPr>
      <xdr:blipFill>
        <a:blip r:embed="rId2"/>
        <a:stretch>
          <a:fillRect/>
        </a:stretch>
      </xdr:blipFill>
      <xdr:spPr>
        <a:xfrm>
          <a:off x="4276725" y="6610350"/>
          <a:ext cx="1581150" cy="942975"/>
        </a:xfrm>
        <a:prstGeom prst="rect">
          <a:avLst/>
        </a:prstGeom>
        <a:noFill/>
        <a:ln w="9525" cmpd="sng">
          <a:noFill/>
        </a:ln>
      </xdr:spPr>
    </xdr:pic>
    <xdr:clientData/>
  </xdr:twoCellAnchor>
  <xdr:twoCellAnchor>
    <xdr:from>
      <xdr:col>2</xdr:col>
      <xdr:colOff>504825</xdr:colOff>
      <xdr:row>16</xdr:row>
      <xdr:rowOff>152400</xdr:rowOff>
    </xdr:from>
    <xdr:to>
      <xdr:col>4</xdr:col>
      <xdr:colOff>495300</xdr:colOff>
      <xdr:row>18</xdr:row>
      <xdr:rowOff>47625</xdr:rowOff>
    </xdr:to>
    <xdr:sp>
      <xdr:nvSpPr>
        <xdr:cNvPr id="6" name="Textfeld 5"/>
        <xdr:cNvSpPr txBox="1">
          <a:spLocks noChangeArrowheads="1"/>
        </xdr:cNvSpPr>
      </xdr:nvSpPr>
      <xdr:spPr>
        <a:xfrm>
          <a:off x="2028825" y="2743200"/>
          <a:ext cx="1514475" cy="219075"/>
        </a:xfrm>
        <a:prstGeom prst="rect">
          <a:avLst/>
        </a:prstGeom>
        <a:solidFill>
          <a:srgbClr val="FFFFFF"/>
        </a:solidFill>
        <a:ln w="9525" cmpd="sng">
          <a:noFill/>
        </a:ln>
      </xdr:spPr>
      <xdr:txBody>
        <a:bodyPr vertOverflow="clip" wrap="square" lIns="0" tIns="0" rIns="0" bIns="0"/>
        <a:p>
          <a:pPr algn="l">
            <a:defRPr/>
          </a:pPr>
          <a:r>
            <a:rPr lang="en-US" cap="none" sz="1200" b="1" i="0" u="none" baseline="0">
              <a:solidFill>
                <a:srgbClr val="000000"/>
              </a:solidFill>
            </a:rPr>
            <a:t>WeWi-Bildungs-Center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361950</xdr:colOff>
      <xdr:row>44</xdr:row>
      <xdr:rowOff>19050</xdr:rowOff>
    </xdr:from>
    <xdr:to>
      <xdr:col>7</xdr:col>
      <xdr:colOff>1943100</xdr:colOff>
      <xdr:row>49</xdr:row>
      <xdr:rowOff>152400</xdr:rowOff>
    </xdr:to>
    <xdr:pic>
      <xdr:nvPicPr>
        <xdr:cNvPr id="1" name="Grafik 1"/>
        <xdr:cNvPicPr preferRelativeResize="1">
          <a:picLocks noChangeAspect="1"/>
        </xdr:cNvPicPr>
      </xdr:nvPicPr>
      <xdr:blipFill>
        <a:blip r:embed="rId1"/>
        <a:stretch>
          <a:fillRect/>
        </a:stretch>
      </xdr:blipFill>
      <xdr:spPr>
        <a:xfrm>
          <a:off x="4124325" y="8020050"/>
          <a:ext cx="1581150"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352425</xdr:colOff>
      <xdr:row>45</xdr:row>
      <xdr:rowOff>9525</xdr:rowOff>
    </xdr:from>
    <xdr:to>
      <xdr:col>8</xdr:col>
      <xdr:colOff>1933575</xdr:colOff>
      <xdr:row>51</xdr:row>
      <xdr:rowOff>0</xdr:rowOff>
    </xdr:to>
    <xdr:pic>
      <xdr:nvPicPr>
        <xdr:cNvPr id="1" name="Grafik 1"/>
        <xdr:cNvPicPr preferRelativeResize="1">
          <a:picLocks noChangeAspect="1"/>
        </xdr:cNvPicPr>
      </xdr:nvPicPr>
      <xdr:blipFill>
        <a:blip r:embed="rId1"/>
        <a:stretch>
          <a:fillRect/>
        </a:stretch>
      </xdr:blipFill>
      <xdr:spPr>
        <a:xfrm>
          <a:off x="4333875" y="8172450"/>
          <a:ext cx="1581150" cy="962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12</xdr:row>
      <xdr:rowOff>28575</xdr:rowOff>
    </xdr:from>
    <xdr:to>
      <xdr:col>7</xdr:col>
      <xdr:colOff>1981200</xdr:colOff>
      <xdr:row>41</xdr:row>
      <xdr:rowOff>161925</xdr:rowOff>
    </xdr:to>
    <xdr:sp>
      <xdr:nvSpPr>
        <xdr:cNvPr id="1" name="Text Box 1"/>
        <xdr:cNvSpPr txBox="1">
          <a:spLocks noChangeArrowheads="1"/>
        </xdr:cNvSpPr>
      </xdr:nvSpPr>
      <xdr:spPr>
        <a:xfrm>
          <a:off x="1438275" y="2162175"/>
          <a:ext cx="4305300" cy="56578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Formeln:</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Zelle  Formel</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A12   =MONATSENDE(E1;-1)+1 </a:t>
          </a:r>
          <a:r>
            <a:rPr lang="en-US" cap="none" sz="1000" b="0" i="0" u="none" baseline="0">
              <a:solidFill>
                <a:srgbClr val="000000"/>
              </a:solidFill>
              <a:latin typeface="Arial Narrow"/>
              <a:ea typeface="Arial Narrow"/>
              <a:cs typeface="Arial Narrow"/>
            </a:rPr>
            <a:t>  --&gt; 1. Tag des Datums aus Zelle E1</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A13   =A12+1 --&gt; Formel in Spalte A bis A42 nach unten kopieren (vervielfältigen)
</a:t>
          </a:r>
          <a:r>
            <a:rPr lang="en-US" cap="none" sz="1000" b="0" i="0" u="none" baseline="0">
              <a:solidFill>
                <a:srgbClr val="000000"/>
              </a:solidFill>
              <a:latin typeface="Arial Narrow"/>
              <a:ea typeface="Arial Narrow"/>
              <a:cs typeface="Arial Narrow"/>
            </a:rPr>
            <a:t> B12   =A12     --&gt; Formel in Spalte B bis B42 nach unten kopieren</a:t>
          </a:r>
          <a:r>
            <a:rPr lang="en-US" cap="none" sz="1000" b="0" i="0" u="none" baseline="0">
              <a:solidFill>
                <a:srgbClr val="000000"/>
              </a:solidFill>
              <a:latin typeface="Arial Narrow"/>
              <a:ea typeface="Arial Narrow"/>
              <a:cs typeface="Arial Narrow"/>
            </a:rPr>
            <a:t> (vervielfältigen)</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E1                   --&gt; Erfassen des 1. Tages des Abrechnungsmonates; z.B. 1.5.2015
</a:t>
          </a:r>
          <a:r>
            <a:rPr lang="en-US" cap="none" sz="6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E45   =SUMME(C12:C42)  --&gt; Summe der Frühschicht
</a:t>
          </a:r>
          <a:r>
            <a:rPr lang="en-US" cap="none" sz="1000" b="0" i="0" u="none" baseline="0">
              <a:solidFill>
                <a:srgbClr val="000000"/>
              </a:solidFill>
              <a:latin typeface="Arial Narrow"/>
              <a:ea typeface="Arial Narrow"/>
              <a:cs typeface="Arial Narrow"/>
            </a:rPr>
            <a:t> E46   =SUMME(D12:D42)  --&gt; Summe der Mittagsschicht
</a:t>
          </a:r>
          <a:r>
            <a:rPr lang="en-US" cap="none" sz="1000" b="0" i="0" u="none" baseline="0">
              <a:solidFill>
                <a:srgbClr val="000000"/>
              </a:solidFill>
              <a:latin typeface="Arial Narrow"/>
              <a:ea typeface="Arial Narrow"/>
              <a:cs typeface="Arial Narrow"/>
            </a:rPr>
            <a:t> E47   =SUMME(E12:E42)  --&gt; Summe der Spätschicht
</a:t>
          </a:r>
          <a:r>
            <a:rPr lang="en-US" cap="none" sz="1000" b="0" i="0" u="none" baseline="0">
              <a:solidFill>
                <a:srgbClr val="000000"/>
              </a:solidFill>
              <a:latin typeface="Arial Narrow"/>
              <a:ea typeface="Arial Narrow"/>
              <a:cs typeface="Arial Narrow"/>
            </a:rPr>
            <a:t> E49   =SUMME(E12:E47)  --&gt; Summe aller eingetragenen Stunden (IST-Stunden)
</a:t>
          </a:r>
          <a:r>
            <a:rPr lang="en-US" cap="none" sz="1000" b="0" i="0" u="none" baseline="0">
              <a:solidFill>
                <a:srgbClr val="000000"/>
              </a:solidFill>
              <a:latin typeface="Arial Narrow"/>
              <a:ea typeface="Arial Narrow"/>
              <a:cs typeface="Arial Narrow"/>
            </a:rPr>
            <a:t> E50   =E49-H49                 --&gt; Über-/Minderstunden
</a:t>
          </a:r>
          <a:r>
            <a:rPr lang="en-US" cap="none" sz="5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H45   =ZÄHLENWENN(F12:F42;"K")   --&gt; Zählen von Krankentagen (K)
</a:t>
          </a:r>
          <a:r>
            <a:rPr lang="en-US" cap="none" sz="1000" b="0" i="0" u="none" baseline="0">
              <a:solidFill>
                <a:srgbClr val="000000"/>
              </a:solidFill>
              <a:latin typeface="Arial Narrow"/>
              <a:ea typeface="Arial Narrow"/>
              <a:cs typeface="Arial Narrow"/>
            </a:rPr>
            <a:t> H46   =</a:t>
          </a:r>
          <a:r>
            <a:rPr lang="en-US" cap="none" sz="1000" b="0" i="0" u="none" baseline="0">
              <a:solidFill>
                <a:srgbClr val="000000"/>
              </a:solidFill>
              <a:latin typeface="Arial Narrow"/>
              <a:ea typeface="Arial Narrow"/>
              <a:cs typeface="Arial Narrow"/>
            </a:rPr>
            <a:t>ZÄHLENWENN(F12:F42;"U")</a:t>
          </a:r>
          <a:r>
            <a:rPr lang="en-US" cap="none" sz="1000" b="0" i="0" u="none" baseline="0">
              <a:solidFill>
                <a:srgbClr val="000000"/>
              </a:solidFill>
              <a:latin typeface="Arial Narrow"/>
              <a:ea typeface="Arial Narrow"/>
              <a:cs typeface="Arial Narrow"/>
            </a:rPr>
            <a:t>   --&gt; Zählen von Urlaubstage (U)
</a:t>
          </a:r>
          <a:r>
            <a:rPr lang="en-US" cap="none" sz="1000" b="0" i="0" u="none" baseline="0">
              <a:solidFill>
                <a:srgbClr val="000000"/>
              </a:solidFill>
              <a:latin typeface="Arial Narrow"/>
              <a:ea typeface="Arial Narrow"/>
              <a:cs typeface="Arial Narrow"/>
            </a:rPr>
            <a:t> H47   =</a:t>
          </a:r>
          <a:r>
            <a:rPr lang="en-US" cap="none" sz="1000" b="0" i="0" u="none" baseline="0">
              <a:solidFill>
                <a:srgbClr val="000000"/>
              </a:solidFill>
              <a:latin typeface="Arial Narrow"/>
              <a:ea typeface="Arial Narrow"/>
              <a:cs typeface="Arial Narrow"/>
            </a:rPr>
            <a:t>ZÄHLENWENN(F12:F42;"F")</a:t>
          </a:r>
          <a:r>
            <a:rPr lang="en-US" cap="none" sz="1000" b="0" i="0" u="none" baseline="0">
              <a:solidFill>
                <a:srgbClr val="000000"/>
              </a:solidFill>
              <a:latin typeface="Arial Narrow"/>
              <a:ea typeface="Arial Narrow"/>
              <a:cs typeface="Arial Narrow"/>
            </a:rPr>
            <a:t>   --&gt; Zählen von Feiertagen (F)
</a:t>
          </a:r>
          <a:r>
            <a:rPr lang="en-US" cap="none" sz="1000" b="0" i="0" u="none" baseline="0">
              <a:solidFill>
                <a:srgbClr val="000000"/>
              </a:solidFill>
              <a:latin typeface="Arial Narrow"/>
              <a:ea typeface="Arial Narrow"/>
              <a:cs typeface="Arial Narrow"/>
            </a:rPr>
            <a:t> H49   =ANZAHL(C12:E42)*F6             --&gt;  SOLL-Stunden der eingetragenen Tage *
</a:t>
          </a:r>
          <a:r>
            <a:rPr lang="en-US" cap="none" sz="600" b="0" i="0" u="none" baseline="0">
              <a:solidFill>
                <a:srgbClr val="0000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 Alle Arbeitstage (Mo - Fr) minus Anzahl aller Feiertage </a:t>
          </a:r>
          <a:r>
            <a:rPr lang="en-US" cap="none" sz="1000" b="1" i="0" u="none" baseline="0">
              <a:solidFill>
                <a:srgbClr val="000000"/>
              </a:solidFill>
              <a:latin typeface="Arial Narrow"/>
              <a:ea typeface="Arial Narrow"/>
              <a:cs typeface="Arial Narrow"/>
            </a:rPr>
            <a:t>im aktuellen Monat
</a:t>
          </a:r>
          <a:r>
            <a:rPr lang="en-US" cap="none" sz="1000" b="1" i="0" u="none" baseline="0">
              <a:solidFill>
                <a:srgbClr val="000000"/>
              </a:solidFill>
              <a:latin typeface="Arial Narrow"/>
              <a:ea typeface="Arial Narrow"/>
              <a:cs typeface="Arial Narrow"/>
            </a:rPr>
            <a:t> mal Anzahl der Tarifstunden pro Arbeitstag:</a:t>
          </a:r>
          <a:r>
            <a:rPr lang="en-US" cap="none" sz="1000" b="1"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F8     =(NETTOARBEITSTAGE(A12;MONATSENDE(A12;0))-F7)*F6  --&gt; SOLL-Stunden
</a:t>
          </a:r>
          <a:r>
            <a:rPr lang="en-US" cap="none" sz="600" b="0" i="0" u="none" baseline="0">
              <a:solidFill>
                <a:srgbClr val="0000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 Ausblenden der Tage aus dem Folgemonat (z.B. 29. - 31. Tag): 
</a:t>
          </a:r>
          <a:r>
            <a:rPr lang="en-US" cap="none" sz="1000" b="0" i="0" u="none" baseline="0">
              <a:solidFill>
                <a:srgbClr val="000000"/>
              </a:solidFill>
              <a:latin typeface="Arial Narrow"/>
              <a:ea typeface="Arial Narrow"/>
              <a:cs typeface="Arial Narrow"/>
            </a:rPr>
            <a:t> A40   =WENN(MONAT(A39+1)&gt;MONAT(A12);"";A39+1)
</a:t>
          </a:r>
          <a:r>
            <a:rPr lang="en-US" cap="none" sz="1000" b="0" i="0" u="none" baseline="0">
              <a:solidFill>
                <a:srgbClr val="000000"/>
              </a:solidFill>
              <a:latin typeface="Arial Narrow"/>
              <a:ea typeface="Arial Narrow"/>
              <a:cs typeface="Arial Narrow"/>
            </a:rPr>
            <a:t> A41   =WENN(MONAT(A39+2)&gt;MONAT(A12);"";A39+2)</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A42   =WENN(MONAT(A39+3)&gt;MONAT(A12);"";A39+3)</a:t>
          </a:r>
          <a:r>
            <a:rPr lang="en-US" cap="none" sz="1000" b="0" i="0" u="none" baseline="0">
              <a:solidFill>
                <a:srgbClr val="000000"/>
              </a:solidFill>
              <a:latin typeface="Arial Narrow"/>
              <a:ea typeface="Arial Narrow"/>
              <a:cs typeface="Arial Narrow"/>
            </a:rPr>
            <a:t>
</a:t>
          </a:r>
          <a:r>
            <a:rPr lang="en-US" cap="none" sz="600" b="0" i="0" u="none" baseline="0">
              <a:solidFill>
                <a:srgbClr val="0000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 Hinweis:
</a:t>
          </a:r>
          <a:r>
            <a:rPr lang="en-US" cap="none" sz="1000" b="0" i="0" u="none" baseline="0">
              <a:solidFill>
                <a:srgbClr val="000000"/>
              </a:solidFill>
              <a:latin typeface="Arial Narrow"/>
              <a:ea typeface="Arial Narrow"/>
              <a:cs typeface="Arial Narrow"/>
            </a:rPr>
            <a:t>  * - Die SOLL-Stunden in H49 beziehen sich auf die in der Tabelle erfassten Arb.-Tage
</a:t>
          </a:r>
          <a:r>
            <a:rPr lang="en-US" cap="none" sz="600" b="0" i="0" u="none" baseline="0">
              <a:solidFill>
                <a:srgbClr val="0000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 Bedingte Formate für den Kalender (Sa, So) in Zelle A12 und Zelle B12:
</a:t>
          </a:r>
          <a:r>
            <a:rPr lang="en-US" cap="none" sz="1000" b="0" i="0" u="none" baseline="0">
              <a:solidFill>
                <a:srgbClr val="000000"/>
              </a:solidFill>
              <a:latin typeface="Arial Narrow"/>
              <a:ea typeface="Arial Narrow"/>
              <a:cs typeface="Arial Narrow"/>
            </a:rPr>
            <a:t>  =WOCHENTAG(A12;2)&gt;5    --&gt; Formatieren: Schrift = rot eventuell fett; Ausfüllen = grau
</a:t>
          </a:r>
          <a:r>
            <a:rPr lang="en-US" cap="none" sz="1000" b="0" i="0" u="none" baseline="0">
              <a:solidFill>
                <a:srgbClr val="000000"/>
              </a:solidFill>
              <a:latin typeface="Arial Narrow"/>
              <a:ea typeface="Arial Narrow"/>
              <a:cs typeface="Arial Narrow"/>
            </a:rPr>
            <a:t>  --&gt; Vervielfältigung der Formate bis zur Zeile 42
</a:t>
          </a:r>
          <a:r>
            <a:rPr lang="en-US" cap="none" sz="600" b="1" i="0" u="none" baseline="0">
              <a:solidFill>
                <a:srgbClr val="0000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 Bedingte Formate der Tage 29 ... 31; z.B. Zelle A40 und B40:</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=MONAT(A40)&gt;MONAT(A12) --&gt; Formatieren: Schrift = weiß
</a:t>
          </a:r>
          <a:r>
            <a:rPr lang="en-US" cap="none" sz="1000" b="0" i="0" u="none" baseline="0">
              <a:solidFill>
                <a:srgbClr val="000000"/>
              </a:solidFill>
              <a:latin typeface="Arial Narrow"/>
              <a:ea typeface="Arial Narrow"/>
              <a:cs typeface="Arial Narrow"/>
            </a:rPr>
            <a:t>  --&gt; Vervielfältigung der Formate bis zur Zeile 42
</a:t>
          </a:r>
          <a:r>
            <a:rPr lang="en-US" cap="none" sz="600" b="0" i="0" u="none" baseline="0">
              <a:solidFill>
                <a:srgbClr val="0000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 Benutzerdefiniertes Format der Zelle E50:
</a:t>
          </a:r>
          <a:r>
            <a:rPr lang="en-US" cap="none" sz="1000" b="0" i="0" u="none" baseline="0">
              <a:solidFill>
                <a:srgbClr val="000000"/>
              </a:solidFill>
              <a:latin typeface="Arial Narrow"/>
              <a:ea typeface="Arial Narrow"/>
              <a:cs typeface="Arial Narrow"/>
            </a:rPr>
            <a:t>  Menü Zahl --&gt; Benutzerdefiniert --&gt; Typ:  [blau]"+"0,00;[rot]"-"0,00;"--"</a:t>
          </a:r>
        </a:p>
      </xdr:txBody>
    </xdr:sp>
    <xdr:clientData/>
  </xdr:twoCellAnchor>
  <xdr:twoCellAnchor>
    <xdr:from>
      <xdr:col>6</xdr:col>
      <xdr:colOff>638175</xdr:colOff>
      <xdr:row>2</xdr:row>
      <xdr:rowOff>38100</xdr:rowOff>
    </xdr:from>
    <xdr:to>
      <xdr:col>7</xdr:col>
      <xdr:colOff>1962150</xdr:colOff>
      <xdr:row>9</xdr:row>
      <xdr:rowOff>95250</xdr:rowOff>
    </xdr:to>
    <xdr:sp>
      <xdr:nvSpPr>
        <xdr:cNvPr id="2" name="Textfeld 2"/>
        <xdr:cNvSpPr txBox="1">
          <a:spLocks noChangeArrowheads="1"/>
        </xdr:cNvSpPr>
      </xdr:nvSpPr>
      <xdr:spPr>
        <a:xfrm>
          <a:off x="2838450" y="409575"/>
          <a:ext cx="2886075" cy="1304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000000"/>
              </a:solidFill>
              <a:latin typeface="Calibri"/>
              <a:ea typeface="Calibri"/>
              <a:cs typeface="Calibri"/>
            </a:rPr>
            <a:t>Nettoarbeitstage berechnen:
</a:t>
          </a:r>
          <a:r>
            <a:rPr lang="en-US" cap="none" sz="900" b="0" i="0" u="none" baseline="0">
              <a:solidFill>
                <a:srgbClr val="000000"/>
              </a:solidFill>
              <a:latin typeface="Calibri"/>
              <a:ea typeface="Calibri"/>
              <a:cs typeface="Calibri"/>
            </a:rPr>
            <a:t>=NETTOARBEITSTAGE(Datum1;Datum2)-Anzahl Feiertage
</a:t>
          </a:r>
          <a:r>
            <a:rPr lang="en-US" cap="none" sz="900" b="0" i="0" u="none" baseline="0">
              <a:solidFill>
                <a:srgbClr val="000000"/>
              </a:solidFill>
              <a:latin typeface="Calibri"/>
              <a:ea typeface="Calibri"/>
              <a:cs typeface="Calibri"/>
            </a:rPr>
            <a:t>  Datum1 = Beginn eies Zeitraumes;</a:t>
          </a:r>
          <a:r>
            <a:rPr lang="en-US" cap="none" sz="900" b="0" i="0" u="none" baseline="0">
              <a:solidFill>
                <a:srgbClr val="000000"/>
              </a:solidFill>
              <a:latin typeface="Calibri"/>
              <a:ea typeface="Calibri"/>
              <a:cs typeface="Calibri"/>
            </a:rPr>
            <a:t> Start-Datum (A12)
</a:t>
          </a:r>
          <a:r>
            <a:rPr lang="en-US" cap="none" sz="900" b="0" i="0" u="none" baseline="0">
              <a:solidFill>
                <a:srgbClr val="000000"/>
              </a:solidFill>
              <a:latin typeface="Calibri"/>
              <a:ea typeface="Calibri"/>
              <a:cs typeface="Calibri"/>
            </a:rPr>
            <a:t>  Datum2 = Ende eines Zeitraumes; letztes Datum 
</a:t>
          </a:r>
          <a:r>
            <a:rPr lang="en-US" cap="none" sz="6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Ende eines Zeitraumes = letzter Tag des Monats
</a:t>
          </a:r>
          <a:r>
            <a:rPr lang="en-US" cap="none" sz="900" b="0" i="0" u="none" baseline="0">
              <a:solidFill>
                <a:srgbClr val="000000"/>
              </a:solidFill>
              <a:latin typeface="Calibri"/>
              <a:ea typeface="Calibri"/>
              <a:cs typeface="Calibri"/>
            </a:rPr>
            <a:t>=MONATSENDE(Datum1;2)
</a:t>
          </a:r>
          <a:r>
            <a:rPr lang="en-US" cap="none" sz="5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IST-Stunden = Nettoarbeitstage * Tarifstunden je Tag</a:t>
          </a:r>
          <a:r>
            <a:rPr lang="en-US" cap="none" sz="900" b="0" i="0" u="none" baseline="0">
              <a:solidFill>
                <a:srgbClr val="000000"/>
              </a:solidFill>
              <a:latin typeface="Calibri"/>
              <a:ea typeface="Calibri"/>
              <a:cs typeface="Calibri"/>
            </a:rPr>
            <a:t>
</a:t>
          </a:r>
        </a:p>
      </xdr:txBody>
    </xdr:sp>
    <xdr:clientData/>
  </xdr:twoCellAnchor>
  <xdr:twoCellAnchor editAs="oneCell">
    <xdr:from>
      <xdr:col>7</xdr:col>
      <xdr:colOff>390525</xdr:colOff>
      <xdr:row>44</xdr:row>
      <xdr:rowOff>9525</xdr:rowOff>
    </xdr:from>
    <xdr:to>
      <xdr:col>7</xdr:col>
      <xdr:colOff>1971675</xdr:colOff>
      <xdr:row>49</xdr:row>
      <xdr:rowOff>152400</xdr:rowOff>
    </xdr:to>
    <xdr:pic>
      <xdr:nvPicPr>
        <xdr:cNvPr id="3" name="Grafik 3"/>
        <xdr:cNvPicPr preferRelativeResize="1">
          <a:picLocks noChangeAspect="1"/>
        </xdr:cNvPicPr>
      </xdr:nvPicPr>
      <xdr:blipFill>
        <a:blip r:embed="rId1"/>
        <a:stretch>
          <a:fillRect/>
        </a:stretch>
      </xdr:blipFill>
      <xdr:spPr>
        <a:xfrm>
          <a:off x="4152900" y="8010525"/>
          <a:ext cx="158115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J18" sqref="J18"/>
    </sheetView>
  </sheetViews>
  <sheetFormatPr defaultColWidth="11.421875" defaultRowHeight="12.75"/>
  <cols>
    <col min="8" max="8" width="9.421875" style="0" customWidth="1"/>
  </cols>
  <sheetData/>
  <sheetProtection password="F407" sheet="1" objects="1" scenarios="1" selectLockedCells="1" selectUnlockedCells="1"/>
  <printOptions/>
  <pageMargins left="0.984251968503937" right="0.3937007874015748" top="0.5905511811023623" bottom="0.1968503937007874" header="0.196850393700787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51"/>
  <sheetViews>
    <sheetView zoomScalePageLayoutView="0" workbookViewId="0" topLeftCell="A1">
      <pane ySplit="11" topLeftCell="A12" activePane="bottomLeft" state="frozen"/>
      <selection pane="topLeft" activeCell="A1" sqref="A1"/>
      <selection pane="bottomLeft" activeCell="C12" sqref="C12"/>
    </sheetView>
  </sheetViews>
  <sheetFormatPr defaultColWidth="11.421875" defaultRowHeight="12.75"/>
  <cols>
    <col min="1" max="2" width="5.7109375" style="0" customWidth="1"/>
    <col min="3" max="5" width="5.28125" style="3" customWidth="1"/>
    <col min="6" max="6" width="5.7109375" style="3" customWidth="1"/>
    <col min="7" max="7" width="23.421875" style="0" customWidth="1"/>
    <col min="8" max="8" width="29.7109375" style="0" customWidth="1"/>
  </cols>
  <sheetData>
    <row r="1" spans="1:8" ht="23.25" customHeight="1">
      <c r="A1" s="21" t="s">
        <v>0</v>
      </c>
      <c r="B1" s="22"/>
      <c r="C1" s="23"/>
      <c r="D1" s="23"/>
      <c r="E1" s="43">
        <v>41852</v>
      </c>
      <c r="F1" s="43"/>
      <c r="G1" s="43"/>
      <c r="H1" s="22"/>
    </row>
    <row r="2" spans="1:8" ht="6" customHeight="1" thickBot="1">
      <c r="A2" s="8"/>
      <c r="B2" s="8"/>
      <c r="C2" s="9"/>
      <c r="D2" s="9"/>
      <c r="E2" s="9"/>
      <c r="F2" s="9"/>
      <c r="G2" s="8"/>
      <c r="H2" s="8"/>
    </row>
    <row r="3" spans="1:7" ht="6" customHeight="1">
      <c r="A3" s="6"/>
      <c r="B3" s="6"/>
      <c r="C3" s="7"/>
      <c r="D3" s="7"/>
      <c r="E3" s="7"/>
      <c r="F3" s="7"/>
      <c r="G3" s="6"/>
    </row>
    <row r="4" spans="1:6" ht="15.75">
      <c r="A4" s="2" t="s">
        <v>3</v>
      </c>
      <c r="F4" s="5" t="s">
        <v>9</v>
      </c>
    </row>
    <row r="5" spans="1:6" ht="15.75">
      <c r="A5" s="2" t="s">
        <v>2</v>
      </c>
      <c r="F5" s="5" t="s">
        <v>10</v>
      </c>
    </row>
    <row r="6" spans="1:6" ht="23.25" customHeight="1">
      <c r="A6" s="2" t="s">
        <v>12</v>
      </c>
      <c r="F6" s="34">
        <v>8</v>
      </c>
    </row>
    <row r="7" spans="1:6" ht="15.75">
      <c r="A7" s="2" t="s">
        <v>13</v>
      </c>
      <c r="F7" s="34">
        <v>2</v>
      </c>
    </row>
    <row r="8" spans="1:6" s="6" customFormat="1" ht="15.75">
      <c r="A8" s="12" t="s">
        <v>31</v>
      </c>
      <c r="C8" s="7"/>
      <c r="D8" s="7"/>
      <c r="E8" s="7"/>
      <c r="F8" s="13">
        <f>(_XLL.NETTOARBEITSTAGE(A12,_XLL.MONATSENDE(A12,0))-F7)*F6</f>
        <v>152</v>
      </c>
    </row>
    <row r="9" spans="1:8" ht="6" customHeight="1" thickBot="1">
      <c r="A9" s="10"/>
      <c r="B9" s="8"/>
      <c r="C9" s="9"/>
      <c r="D9" s="9"/>
      <c r="E9" s="9"/>
      <c r="F9" s="11"/>
      <c r="G9" s="8"/>
      <c r="H9" s="8"/>
    </row>
    <row r="11" spans="1:8" s="1" customFormat="1" ht="12.75">
      <c r="A11" s="44" t="s">
        <v>1</v>
      </c>
      <c r="B11" s="45"/>
      <c r="C11" s="18" t="s">
        <v>4</v>
      </c>
      <c r="D11" s="18" t="s">
        <v>5</v>
      </c>
      <c r="E11" s="18" t="s">
        <v>6</v>
      </c>
      <c r="F11" s="18" t="s">
        <v>22</v>
      </c>
      <c r="G11" s="19" t="s">
        <v>7</v>
      </c>
      <c r="H11" s="19"/>
    </row>
    <row r="12" spans="1:8" s="17" customFormat="1" ht="15" customHeight="1">
      <c r="A12" s="30">
        <f>_XLL.MONATSENDE(E1,-1)+1</f>
        <v>41852</v>
      </c>
      <c r="B12" s="31">
        <f>A12</f>
        <v>41852</v>
      </c>
      <c r="C12" s="35">
        <v>7</v>
      </c>
      <c r="D12" s="36"/>
      <c r="E12" s="36"/>
      <c r="F12" s="36"/>
      <c r="G12" s="37"/>
      <c r="H12" s="37"/>
    </row>
    <row r="13" spans="1:8" s="17" customFormat="1" ht="15" customHeight="1">
      <c r="A13" s="32">
        <f>A12+1</f>
        <v>41853</v>
      </c>
      <c r="B13" s="33">
        <f aca="true" t="shared" si="0" ref="B13:B42">A13</f>
        <v>41853</v>
      </c>
      <c r="C13" s="38"/>
      <c r="D13" s="39"/>
      <c r="E13" s="39"/>
      <c r="F13" s="39"/>
      <c r="G13" s="40"/>
      <c r="H13" s="40"/>
    </row>
    <row r="14" spans="1:8" s="17" customFormat="1" ht="15" customHeight="1">
      <c r="A14" s="32">
        <f aca="true" t="shared" si="1" ref="A14:A42">A13+1</f>
        <v>41854</v>
      </c>
      <c r="B14" s="33">
        <f t="shared" si="0"/>
        <v>41854</v>
      </c>
      <c r="C14" s="38"/>
      <c r="D14" s="39"/>
      <c r="E14" s="39"/>
      <c r="F14" s="39"/>
      <c r="G14" s="40"/>
      <c r="H14" s="40"/>
    </row>
    <row r="15" spans="1:8" s="17" customFormat="1" ht="15" customHeight="1">
      <c r="A15" s="32">
        <f t="shared" si="1"/>
        <v>41855</v>
      </c>
      <c r="B15" s="33">
        <f t="shared" si="0"/>
        <v>41855</v>
      </c>
      <c r="C15" s="41"/>
      <c r="D15" s="39">
        <v>10.5</v>
      </c>
      <c r="E15" s="39"/>
      <c r="F15" s="39"/>
      <c r="G15" s="40"/>
      <c r="H15" s="40"/>
    </row>
    <row r="16" spans="1:8" s="17" customFormat="1" ht="15" customHeight="1">
      <c r="A16" s="32">
        <f t="shared" si="1"/>
        <v>41856</v>
      </c>
      <c r="B16" s="33">
        <f t="shared" si="0"/>
        <v>41856</v>
      </c>
      <c r="C16" s="41"/>
      <c r="D16" s="39">
        <v>8</v>
      </c>
      <c r="E16" s="39"/>
      <c r="F16" s="39"/>
      <c r="G16" s="40"/>
      <c r="H16" s="40"/>
    </row>
    <row r="17" spans="1:8" s="17" customFormat="1" ht="15" customHeight="1">
      <c r="A17" s="32">
        <f t="shared" si="1"/>
        <v>41857</v>
      </c>
      <c r="B17" s="33">
        <f t="shared" si="0"/>
        <v>41857</v>
      </c>
      <c r="C17" s="41"/>
      <c r="D17" s="39">
        <v>8</v>
      </c>
      <c r="E17" s="39"/>
      <c r="F17" s="39"/>
      <c r="G17" s="40"/>
      <c r="H17" s="40"/>
    </row>
    <row r="18" spans="1:8" s="17" customFormat="1" ht="15" customHeight="1">
      <c r="A18" s="32">
        <f t="shared" si="1"/>
        <v>41858</v>
      </c>
      <c r="B18" s="33">
        <f t="shared" si="0"/>
        <v>41858</v>
      </c>
      <c r="C18" s="41"/>
      <c r="D18" s="39">
        <v>8</v>
      </c>
      <c r="E18" s="39"/>
      <c r="F18" s="39"/>
      <c r="G18" s="40"/>
      <c r="H18" s="40"/>
    </row>
    <row r="19" spans="1:8" s="17" customFormat="1" ht="15" customHeight="1">
      <c r="A19" s="32">
        <f t="shared" si="1"/>
        <v>41859</v>
      </c>
      <c r="B19" s="33">
        <f t="shared" si="0"/>
        <v>41859</v>
      </c>
      <c r="C19" s="41"/>
      <c r="D19" s="39"/>
      <c r="E19" s="39"/>
      <c r="F19" s="39" t="s">
        <v>19</v>
      </c>
      <c r="G19" s="40" t="s">
        <v>34</v>
      </c>
      <c r="H19" s="40"/>
    </row>
    <row r="20" spans="1:8" s="17" customFormat="1" ht="15" customHeight="1">
      <c r="A20" s="32">
        <f t="shared" si="1"/>
        <v>41860</v>
      </c>
      <c r="B20" s="33">
        <f t="shared" si="0"/>
        <v>41860</v>
      </c>
      <c r="C20" s="41"/>
      <c r="D20" s="39"/>
      <c r="E20" s="39"/>
      <c r="F20" s="39"/>
      <c r="G20" s="40"/>
      <c r="H20" s="40"/>
    </row>
    <row r="21" spans="1:8" s="17" customFormat="1" ht="15" customHeight="1">
      <c r="A21" s="32">
        <f t="shared" si="1"/>
        <v>41861</v>
      </c>
      <c r="B21" s="33">
        <f t="shared" si="0"/>
        <v>41861</v>
      </c>
      <c r="C21" s="38"/>
      <c r="D21" s="42"/>
      <c r="E21" s="42"/>
      <c r="F21" s="42"/>
      <c r="G21" s="40"/>
      <c r="H21" s="40"/>
    </row>
    <row r="22" spans="1:8" s="17" customFormat="1" ht="15" customHeight="1">
      <c r="A22" s="32">
        <f t="shared" si="1"/>
        <v>41862</v>
      </c>
      <c r="B22" s="33">
        <f t="shared" si="0"/>
        <v>41862</v>
      </c>
      <c r="C22" s="41"/>
      <c r="D22" s="39"/>
      <c r="E22" s="39"/>
      <c r="F22" s="39" t="s">
        <v>19</v>
      </c>
      <c r="G22" s="40"/>
      <c r="H22" s="40"/>
    </row>
    <row r="23" spans="1:8" s="17" customFormat="1" ht="15" customHeight="1">
      <c r="A23" s="32">
        <f t="shared" si="1"/>
        <v>41863</v>
      </c>
      <c r="B23" s="33">
        <f t="shared" si="0"/>
        <v>41863</v>
      </c>
      <c r="C23" s="41"/>
      <c r="D23" s="39"/>
      <c r="E23" s="39">
        <v>6</v>
      </c>
      <c r="F23" s="39"/>
      <c r="G23" s="40"/>
      <c r="H23" s="40"/>
    </row>
    <row r="24" spans="1:8" s="17" customFormat="1" ht="15" customHeight="1">
      <c r="A24" s="32">
        <f t="shared" si="1"/>
        <v>41864</v>
      </c>
      <c r="B24" s="33">
        <f t="shared" si="0"/>
        <v>41864</v>
      </c>
      <c r="C24" s="41"/>
      <c r="D24" s="39"/>
      <c r="E24" s="39">
        <v>9</v>
      </c>
      <c r="F24" s="39"/>
      <c r="G24" s="40"/>
      <c r="H24" s="40"/>
    </row>
    <row r="25" spans="1:8" s="17" customFormat="1" ht="15" customHeight="1">
      <c r="A25" s="32">
        <f t="shared" si="1"/>
        <v>41865</v>
      </c>
      <c r="B25" s="33">
        <f t="shared" si="0"/>
        <v>41865</v>
      </c>
      <c r="C25" s="41"/>
      <c r="D25" s="39"/>
      <c r="E25" s="39"/>
      <c r="F25" s="39" t="s">
        <v>18</v>
      </c>
      <c r="G25" s="40" t="s">
        <v>33</v>
      </c>
      <c r="H25" s="40"/>
    </row>
    <row r="26" spans="1:8" s="17" customFormat="1" ht="15" customHeight="1">
      <c r="A26" s="32">
        <f t="shared" si="1"/>
        <v>41866</v>
      </c>
      <c r="B26" s="33">
        <f t="shared" si="0"/>
        <v>41866</v>
      </c>
      <c r="C26" s="41"/>
      <c r="D26" s="39"/>
      <c r="E26" s="39"/>
      <c r="F26" s="39" t="s">
        <v>4</v>
      </c>
      <c r="G26" s="40" t="s">
        <v>35</v>
      </c>
      <c r="H26" s="40"/>
    </row>
    <row r="27" spans="1:8" s="17" customFormat="1" ht="15" customHeight="1">
      <c r="A27" s="32">
        <f t="shared" si="1"/>
        <v>41867</v>
      </c>
      <c r="B27" s="33">
        <f t="shared" si="0"/>
        <v>41867</v>
      </c>
      <c r="C27" s="41"/>
      <c r="D27" s="39"/>
      <c r="E27" s="39"/>
      <c r="F27" s="39"/>
      <c r="G27" s="40"/>
      <c r="H27" s="40"/>
    </row>
    <row r="28" spans="1:8" s="17" customFormat="1" ht="15" customHeight="1">
      <c r="A28" s="32">
        <f t="shared" si="1"/>
        <v>41868</v>
      </c>
      <c r="B28" s="33">
        <f t="shared" si="0"/>
        <v>41868</v>
      </c>
      <c r="C28" s="41"/>
      <c r="D28" s="39"/>
      <c r="E28" s="39"/>
      <c r="F28" s="39"/>
      <c r="G28" s="40"/>
      <c r="H28" s="40"/>
    </row>
    <row r="29" spans="1:8" s="17" customFormat="1" ht="15" customHeight="1">
      <c r="A29" s="32">
        <f t="shared" si="1"/>
        <v>41869</v>
      </c>
      <c r="B29" s="33">
        <f t="shared" si="0"/>
        <v>41869</v>
      </c>
      <c r="C29" s="41">
        <v>8</v>
      </c>
      <c r="D29" s="39"/>
      <c r="E29" s="39"/>
      <c r="F29" s="39"/>
      <c r="G29" s="40"/>
      <c r="H29" s="40"/>
    </row>
    <row r="30" spans="1:8" s="17" customFormat="1" ht="15" customHeight="1">
      <c r="A30" s="32">
        <f t="shared" si="1"/>
        <v>41870</v>
      </c>
      <c r="B30" s="33">
        <f t="shared" si="0"/>
        <v>41870</v>
      </c>
      <c r="C30" s="41">
        <v>8</v>
      </c>
      <c r="D30" s="39"/>
      <c r="E30" s="39"/>
      <c r="F30" s="39"/>
      <c r="G30" s="40"/>
      <c r="H30" s="40"/>
    </row>
    <row r="31" spans="1:8" s="17" customFormat="1" ht="15" customHeight="1">
      <c r="A31" s="32">
        <f t="shared" si="1"/>
        <v>41871</v>
      </c>
      <c r="B31" s="33">
        <f t="shared" si="0"/>
        <v>41871</v>
      </c>
      <c r="C31" s="41">
        <v>8</v>
      </c>
      <c r="D31" s="39"/>
      <c r="E31" s="39"/>
      <c r="F31" s="39"/>
      <c r="G31" s="40"/>
      <c r="H31" s="40"/>
    </row>
    <row r="32" spans="1:8" s="17" customFormat="1" ht="15" customHeight="1">
      <c r="A32" s="32">
        <f t="shared" si="1"/>
        <v>41872</v>
      </c>
      <c r="B32" s="33">
        <f t="shared" si="0"/>
        <v>41872</v>
      </c>
      <c r="C32" s="41">
        <v>9</v>
      </c>
      <c r="D32" s="39"/>
      <c r="E32" s="39"/>
      <c r="F32" s="39"/>
      <c r="G32" s="40"/>
      <c r="H32" s="40"/>
    </row>
    <row r="33" spans="1:8" s="17" customFormat="1" ht="15" customHeight="1">
      <c r="A33" s="32">
        <f t="shared" si="1"/>
        <v>41873</v>
      </c>
      <c r="B33" s="33">
        <f t="shared" si="0"/>
        <v>41873</v>
      </c>
      <c r="C33" s="41">
        <v>7</v>
      </c>
      <c r="D33" s="39"/>
      <c r="E33" s="39"/>
      <c r="F33" s="39"/>
      <c r="G33" s="40"/>
      <c r="H33" s="40"/>
    </row>
    <row r="34" spans="1:8" s="17" customFormat="1" ht="15" customHeight="1">
      <c r="A34" s="32">
        <f t="shared" si="1"/>
        <v>41874</v>
      </c>
      <c r="B34" s="33">
        <f t="shared" si="0"/>
        <v>41874</v>
      </c>
      <c r="C34" s="41"/>
      <c r="D34" s="39"/>
      <c r="E34" s="39"/>
      <c r="F34" s="39"/>
      <c r="G34" s="40"/>
      <c r="H34" s="40"/>
    </row>
    <row r="35" spans="1:8" s="17" customFormat="1" ht="15" customHeight="1">
      <c r="A35" s="32">
        <f t="shared" si="1"/>
        <v>41875</v>
      </c>
      <c r="B35" s="33">
        <f t="shared" si="0"/>
        <v>41875</v>
      </c>
      <c r="C35" s="41"/>
      <c r="D35" s="39"/>
      <c r="E35" s="39"/>
      <c r="F35" s="39"/>
      <c r="G35" s="40"/>
      <c r="H35" s="40"/>
    </row>
    <row r="36" spans="1:8" s="17" customFormat="1" ht="15" customHeight="1">
      <c r="A36" s="32">
        <f t="shared" si="1"/>
        <v>41876</v>
      </c>
      <c r="B36" s="33">
        <f t="shared" si="0"/>
        <v>41876</v>
      </c>
      <c r="C36" s="41"/>
      <c r="D36" s="39"/>
      <c r="E36" s="39"/>
      <c r="F36" s="39"/>
      <c r="G36" s="40"/>
      <c r="H36" s="40"/>
    </row>
    <row r="37" spans="1:8" s="17" customFormat="1" ht="15" customHeight="1">
      <c r="A37" s="32">
        <f t="shared" si="1"/>
        <v>41877</v>
      </c>
      <c r="B37" s="33">
        <f t="shared" si="0"/>
        <v>41877</v>
      </c>
      <c r="C37" s="41"/>
      <c r="D37" s="39"/>
      <c r="E37" s="39"/>
      <c r="F37" s="39"/>
      <c r="G37" s="40"/>
      <c r="H37" s="40"/>
    </row>
    <row r="38" spans="1:8" s="17" customFormat="1" ht="15" customHeight="1">
      <c r="A38" s="32">
        <f t="shared" si="1"/>
        <v>41878</v>
      </c>
      <c r="B38" s="33">
        <f t="shared" si="0"/>
        <v>41878</v>
      </c>
      <c r="C38" s="41"/>
      <c r="D38" s="39"/>
      <c r="E38" s="39"/>
      <c r="F38" s="39"/>
      <c r="G38" s="40"/>
      <c r="H38" s="40"/>
    </row>
    <row r="39" spans="1:8" s="17" customFormat="1" ht="15" customHeight="1">
      <c r="A39" s="32">
        <f t="shared" si="1"/>
        <v>41879</v>
      </c>
      <c r="B39" s="33">
        <f t="shared" si="0"/>
        <v>41879</v>
      </c>
      <c r="C39" s="41"/>
      <c r="D39" s="39"/>
      <c r="E39" s="39"/>
      <c r="F39" s="39"/>
      <c r="G39" s="40"/>
      <c r="H39" s="40"/>
    </row>
    <row r="40" spans="1:8" s="17" customFormat="1" ht="15" customHeight="1">
      <c r="A40" s="32">
        <f t="shared" si="1"/>
        <v>41880</v>
      </c>
      <c r="B40" s="33">
        <f t="shared" si="0"/>
        <v>41880</v>
      </c>
      <c r="C40" s="41"/>
      <c r="D40" s="39"/>
      <c r="E40" s="39"/>
      <c r="F40" s="39"/>
      <c r="G40" s="40"/>
      <c r="H40" s="40"/>
    </row>
    <row r="41" spans="1:8" s="17" customFormat="1" ht="15" customHeight="1">
      <c r="A41" s="32">
        <f t="shared" si="1"/>
        <v>41881</v>
      </c>
      <c r="B41" s="33">
        <f t="shared" si="0"/>
        <v>41881</v>
      </c>
      <c r="C41" s="41"/>
      <c r="D41" s="39"/>
      <c r="E41" s="39"/>
      <c r="F41" s="39"/>
      <c r="G41" s="40"/>
      <c r="H41" s="40"/>
    </row>
    <row r="42" spans="1:8" s="17" customFormat="1" ht="15" customHeight="1">
      <c r="A42" s="32">
        <f t="shared" si="1"/>
        <v>41882</v>
      </c>
      <c r="B42" s="33">
        <f t="shared" si="0"/>
        <v>41882</v>
      </c>
      <c r="C42" s="41"/>
      <c r="D42" s="39"/>
      <c r="E42" s="39"/>
      <c r="F42" s="39"/>
      <c r="G42" s="40"/>
      <c r="H42" s="40"/>
    </row>
    <row r="43" spans="1:8" ht="6" customHeight="1" thickBot="1">
      <c r="A43" s="8"/>
      <c r="B43" s="8"/>
      <c r="C43" s="9"/>
      <c r="D43" s="9"/>
      <c r="E43" s="9"/>
      <c r="F43" s="9"/>
      <c r="G43" s="8"/>
      <c r="H43" s="8"/>
    </row>
    <row r="44" spans="2:3" ht="6" customHeight="1">
      <c r="B44" s="6"/>
      <c r="C44" s="7"/>
    </row>
    <row r="45" spans="1:8" ht="12.75">
      <c r="A45" t="s">
        <v>14</v>
      </c>
      <c r="B45" s="6"/>
      <c r="C45" s="7"/>
      <c r="E45" s="5">
        <f>SUM(C12:C42)</f>
        <v>47</v>
      </c>
      <c r="G45" t="s">
        <v>20</v>
      </c>
      <c r="H45" s="5">
        <f>COUNTIF(F12:F42,"U")</f>
        <v>1</v>
      </c>
    </row>
    <row r="46" spans="1:8" ht="12.75">
      <c r="A46" t="s">
        <v>15</v>
      </c>
      <c r="E46" s="5">
        <f>SUM(D12:D42)</f>
        <v>34.5</v>
      </c>
      <c r="G46" t="s">
        <v>21</v>
      </c>
      <c r="H46" s="5">
        <f>COUNTIF(F12:F42,"K")</f>
        <v>2</v>
      </c>
    </row>
    <row r="47" spans="1:8" ht="12.75">
      <c r="A47" t="s">
        <v>16</v>
      </c>
      <c r="E47" s="5">
        <f>SUM(E12:E42)</f>
        <v>15</v>
      </c>
      <c r="G47" t="s">
        <v>11</v>
      </c>
      <c r="H47" s="5">
        <f>COUNTIF(F12:F42,"F")</f>
        <v>1</v>
      </c>
    </row>
    <row r="48" ht="12.75"/>
    <row r="49" spans="1:8" ht="12.75">
      <c r="A49" s="1" t="s">
        <v>8</v>
      </c>
      <c r="E49" s="5">
        <f>SUM(E45:E47)</f>
        <v>96.5</v>
      </c>
      <c r="G49" s="1" t="s">
        <v>23</v>
      </c>
      <c r="H49" s="5">
        <f>COUNT(C12:E42)*F6</f>
        <v>96</v>
      </c>
    </row>
    <row r="50" spans="1:6" ht="12.75">
      <c r="A50" s="1" t="s">
        <v>17</v>
      </c>
      <c r="E50" s="46">
        <f>E49-H49</f>
        <v>0.5</v>
      </c>
      <c r="F50" s="46"/>
    </row>
    <row r="51" spans="1:8" ht="6" customHeight="1" thickBot="1">
      <c r="A51" s="20"/>
      <c r="B51" s="8"/>
      <c r="C51" s="9"/>
      <c r="D51" s="9"/>
      <c r="E51" s="9"/>
      <c r="F51" s="9"/>
      <c r="G51" s="8"/>
      <c r="H51" s="8"/>
    </row>
  </sheetData>
  <sheetProtection password="F407" sheet="1" selectLockedCells="1"/>
  <mergeCells count="3">
    <mergeCell ref="E1:G1"/>
    <mergeCell ref="A11:B11"/>
    <mergeCell ref="E50:F50"/>
  </mergeCells>
  <conditionalFormatting sqref="A12:A42">
    <cfRule type="expression" priority="5" dxfId="0" stopIfTrue="1">
      <formula>WEEKDAY($A12,2)&gt;5</formula>
    </cfRule>
  </conditionalFormatting>
  <conditionalFormatting sqref="B12:B42">
    <cfRule type="expression" priority="6" dxfId="0" stopIfTrue="1">
      <formula>WEEKDAY(A12,2)&gt;5</formula>
    </cfRule>
  </conditionalFormatting>
  <conditionalFormatting sqref="A40">
    <cfRule type="expression" priority="4" dxfId="4" stopIfTrue="1">
      <formula>MONTH(A40)&gt;MONTH(A12)</formula>
    </cfRule>
  </conditionalFormatting>
  <conditionalFormatting sqref="B40">
    <cfRule type="expression" priority="3" dxfId="4" stopIfTrue="1">
      <formula>MONTH(A40)&gt;MONTH(A12)</formula>
    </cfRule>
  </conditionalFormatting>
  <conditionalFormatting sqref="A41:A42">
    <cfRule type="expression" priority="2" dxfId="4" stopIfTrue="1">
      <formula>MONTH(A41)&gt;MONTH(A13)</formula>
    </cfRule>
  </conditionalFormatting>
  <conditionalFormatting sqref="B41:B42">
    <cfRule type="expression" priority="1" dxfId="4" stopIfTrue="1">
      <formula>MONTH(A41)&gt;MONTH(A13)</formula>
    </cfRule>
  </conditionalFormatting>
  <printOptions/>
  <pageMargins left="0.984251968503937" right="0.5905511811023623" top="1.1023622047244095" bottom="0.7874015748031497" header="0.7086614173228347" footer="0.31496062992125984"/>
  <pageSetup horizontalDpi="600" verticalDpi="600" orientation="portrait" paperSize="9" r:id="rId2"/>
  <headerFooter alignWithMargins="0">
    <oddHeader>&amp;L&amp;"Arial,Fett"&amp;14WeWi-Bildungs-Center</oddHeader>
  </headerFooter>
  <drawing r:id="rId1"/>
</worksheet>
</file>

<file path=xl/worksheets/sheet3.xml><?xml version="1.0" encoding="utf-8"?>
<worksheet xmlns="http://schemas.openxmlformats.org/spreadsheetml/2006/main" xmlns:r="http://schemas.openxmlformats.org/officeDocument/2006/relationships">
  <dimension ref="A1:I53"/>
  <sheetViews>
    <sheetView zoomScale="90" zoomScaleNormal="90" zoomScalePageLayoutView="0" workbookViewId="0" topLeftCell="A1">
      <selection activeCell="B13" sqref="B13"/>
    </sheetView>
  </sheetViews>
  <sheetFormatPr defaultColWidth="11.421875" defaultRowHeight="12.75"/>
  <cols>
    <col min="1" max="1" width="3.28125" style="28" customWidth="1"/>
    <col min="2" max="3" width="5.7109375" style="0" customWidth="1"/>
    <col min="4" max="6" width="5.28125" style="3" customWidth="1"/>
    <col min="7" max="7" width="5.7109375" style="3" customWidth="1"/>
    <col min="8" max="8" width="23.421875" style="0" customWidth="1"/>
    <col min="9" max="9" width="29.7109375" style="0" customWidth="1"/>
  </cols>
  <sheetData>
    <row r="1" spans="1:9" s="1" customFormat="1" ht="12.75">
      <c r="A1" s="27"/>
      <c r="B1" s="26" t="s">
        <v>24</v>
      </c>
      <c r="C1" s="25" t="s">
        <v>25</v>
      </c>
      <c r="D1" s="25" t="s">
        <v>26</v>
      </c>
      <c r="E1" s="25" t="s">
        <v>27</v>
      </c>
      <c r="F1" s="25" t="s">
        <v>28</v>
      </c>
      <c r="G1" s="25" t="s">
        <v>4</v>
      </c>
      <c r="H1" s="25" t="s">
        <v>29</v>
      </c>
      <c r="I1" s="25" t="s">
        <v>30</v>
      </c>
    </row>
    <row r="2" spans="1:9" ht="23.25" customHeight="1">
      <c r="A2" s="27">
        <v>1</v>
      </c>
      <c r="B2" s="24" t="s">
        <v>0</v>
      </c>
      <c r="C2" s="6"/>
      <c r="D2" s="7"/>
      <c r="E2" s="7"/>
      <c r="F2" s="47">
        <f>Lösung!E1</f>
        <v>41852</v>
      </c>
      <c r="G2" s="47"/>
      <c r="H2" s="47"/>
      <c r="I2" s="6"/>
    </row>
    <row r="3" spans="1:9" ht="6" customHeight="1" thickBot="1">
      <c r="A3" s="27"/>
      <c r="B3" s="8"/>
      <c r="C3" s="8"/>
      <c r="D3" s="9"/>
      <c r="E3" s="9"/>
      <c r="F3" s="9"/>
      <c r="G3" s="9"/>
      <c r="H3" s="8"/>
      <c r="I3" s="8"/>
    </row>
    <row r="4" spans="1:8" ht="6" customHeight="1">
      <c r="A4" s="27"/>
      <c r="B4" s="6"/>
      <c r="C4" s="6"/>
      <c r="D4" s="7"/>
      <c r="E4" s="7"/>
      <c r="F4" s="7"/>
      <c r="G4" s="7"/>
      <c r="H4" s="6"/>
    </row>
    <row r="5" spans="1:7" ht="15.75">
      <c r="A5" s="27">
        <v>4</v>
      </c>
      <c r="B5" s="2" t="s">
        <v>3</v>
      </c>
      <c r="G5" s="5" t="s">
        <v>9</v>
      </c>
    </row>
    <row r="6" spans="1:7" ht="15.75">
      <c r="A6" s="27">
        <v>5</v>
      </c>
      <c r="B6" s="2" t="s">
        <v>2</v>
      </c>
      <c r="G6" s="5" t="s">
        <v>10</v>
      </c>
    </row>
    <row r="7" spans="1:7" ht="23.25" customHeight="1">
      <c r="A7" s="27">
        <v>6</v>
      </c>
      <c r="B7" s="2" t="s">
        <v>12</v>
      </c>
      <c r="G7" s="5">
        <v>8</v>
      </c>
    </row>
    <row r="8" spans="1:7" ht="15.75">
      <c r="A8" s="27">
        <v>7</v>
      </c>
      <c r="B8" s="2" t="s">
        <v>13</v>
      </c>
      <c r="G8" s="5">
        <v>1</v>
      </c>
    </row>
    <row r="9" spans="1:7" s="6" customFormat="1" ht="15.75">
      <c r="A9" s="27">
        <v>8</v>
      </c>
      <c r="B9" s="12" t="s">
        <v>31</v>
      </c>
      <c r="D9" s="7"/>
      <c r="E9" s="7"/>
      <c r="F9" s="7"/>
      <c r="G9" s="13">
        <f>(_XLL.NETTOARBEITSTAGE(B13,_XLL.MONATSENDE(B13,0))-G8)*G7</f>
        <v>160</v>
      </c>
    </row>
    <row r="10" spans="1:9" ht="6" customHeight="1" thickBot="1">
      <c r="A10" s="27"/>
      <c r="B10" s="10"/>
      <c r="C10" s="8"/>
      <c r="D10" s="9"/>
      <c r="E10" s="9"/>
      <c r="F10" s="9"/>
      <c r="G10" s="11"/>
      <c r="H10" s="8"/>
      <c r="I10" s="8"/>
    </row>
    <row r="11" ht="12.75">
      <c r="A11" s="27">
        <v>10</v>
      </c>
    </row>
    <row r="12" spans="1:9" s="1" customFormat="1" ht="12.75">
      <c r="A12" s="27">
        <v>11</v>
      </c>
      <c r="B12" s="44" t="s">
        <v>1</v>
      </c>
      <c r="C12" s="45"/>
      <c r="D12" s="18" t="s">
        <v>4</v>
      </c>
      <c r="E12" s="18" t="s">
        <v>5</v>
      </c>
      <c r="F12" s="18" t="s">
        <v>6</v>
      </c>
      <c r="G12" s="18" t="s">
        <v>22</v>
      </c>
      <c r="H12" s="19" t="s">
        <v>32</v>
      </c>
      <c r="I12" s="19"/>
    </row>
    <row r="13" spans="1:7" s="17" customFormat="1" ht="15" customHeight="1">
      <c r="A13" s="27">
        <f>A12+1</f>
        <v>12</v>
      </c>
      <c r="B13" s="14">
        <f>_XLL.MONATSENDE(F2,-1)+1</f>
        <v>41852</v>
      </c>
      <c r="C13" s="15">
        <f aca="true" t="shared" si="0" ref="C13:C43">B13</f>
        <v>41852</v>
      </c>
      <c r="D13" s="16">
        <v>7</v>
      </c>
      <c r="E13" s="16"/>
      <c r="F13" s="16"/>
      <c r="G13" s="16"/>
    </row>
    <row r="14" spans="1:7" s="17" customFormat="1" ht="15" customHeight="1">
      <c r="A14" s="27">
        <f aca="true" t="shared" si="1" ref="A14:A43">A13+1</f>
        <v>13</v>
      </c>
      <c r="B14" s="14">
        <f aca="true" t="shared" si="2" ref="B14:B43">B13+1</f>
        <v>41853</v>
      </c>
      <c r="C14" s="15">
        <f t="shared" si="0"/>
        <v>41853</v>
      </c>
      <c r="E14" s="16"/>
      <c r="F14" s="16"/>
      <c r="G14" s="16"/>
    </row>
    <row r="15" spans="1:7" s="17" customFormat="1" ht="15" customHeight="1">
      <c r="A15" s="27">
        <f t="shared" si="1"/>
        <v>14</v>
      </c>
      <c r="B15" s="14">
        <f t="shared" si="2"/>
        <v>41854</v>
      </c>
      <c r="C15" s="15">
        <f t="shared" si="0"/>
        <v>41854</v>
      </c>
      <c r="E15" s="16"/>
      <c r="F15" s="16"/>
      <c r="G15" s="16"/>
    </row>
    <row r="16" spans="1:7" s="17" customFormat="1" ht="15" customHeight="1">
      <c r="A16" s="27">
        <f t="shared" si="1"/>
        <v>15</v>
      </c>
      <c r="B16" s="14">
        <f t="shared" si="2"/>
        <v>41855</v>
      </c>
      <c r="C16" s="15">
        <f t="shared" si="0"/>
        <v>41855</v>
      </c>
      <c r="D16" s="16"/>
      <c r="E16" s="16">
        <v>10.5</v>
      </c>
      <c r="F16" s="16"/>
      <c r="G16" s="16"/>
    </row>
    <row r="17" spans="1:7" s="17" customFormat="1" ht="15" customHeight="1">
      <c r="A17" s="27">
        <f t="shared" si="1"/>
        <v>16</v>
      </c>
      <c r="B17" s="14">
        <f t="shared" si="2"/>
        <v>41856</v>
      </c>
      <c r="C17" s="15">
        <f t="shared" si="0"/>
        <v>41856</v>
      </c>
      <c r="D17" s="16"/>
      <c r="E17" s="16">
        <v>8</v>
      </c>
      <c r="F17" s="16"/>
      <c r="G17" s="16"/>
    </row>
    <row r="18" spans="1:7" s="17" customFormat="1" ht="15" customHeight="1">
      <c r="A18" s="27">
        <f t="shared" si="1"/>
        <v>17</v>
      </c>
      <c r="B18" s="14">
        <f t="shared" si="2"/>
        <v>41857</v>
      </c>
      <c r="C18" s="15">
        <f t="shared" si="0"/>
        <v>41857</v>
      </c>
      <c r="D18" s="16"/>
      <c r="E18" s="16">
        <v>8</v>
      </c>
      <c r="F18" s="16"/>
      <c r="G18" s="16"/>
    </row>
    <row r="19" spans="1:7" s="17" customFormat="1" ht="15" customHeight="1">
      <c r="A19" s="27">
        <f t="shared" si="1"/>
        <v>18</v>
      </c>
      <c r="B19" s="14">
        <f t="shared" si="2"/>
        <v>41858</v>
      </c>
      <c r="C19" s="15">
        <f t="shared" si="0"/>
        <v>41858</v>
      </c>
      <c r="D19" s="16"/>
      <c r="E19" s="16">
        <v>8</v>
      </c>
      <c r="F19" s="16"/>
      <c r="G19" s="16"/>
    </row>
    <row r="20" spans="1:8" s="17" customFormat="1" ht="15" customHeight="1">
      <c r="A20" s="27">
        <f t="shared" si="1"/>
        <v>19</v>
      </c>
      <c r="B20" s="14">
        <f t="shared" si="2"/>
        <v>41859</v>
      </c>
      <c r="C20" s="15">
        <f t="shared" si="0"/>
        <v>41859</v>
      </c>
      <c r="D20" s="16"/>
      <c r="E20" s="16"/>
      <c r="F20" s="16"/>
      <c r="G20" s="16" t="s">
        <v>19</v>
      </c>
      <c r="H20" s="17" t="s">
        <v>34</v>
      </c>
    </row>
    <row r="21" spans="1:7" s="17" customFormat="1" ht="15" customHeight="1">
      <c r="A21" s="27">
        <f t="shared" si="1"/>
        <v>20</v>
      </c>
      <c r="B21" s="14">
        <f t="shared" si="2"/>
        <v>41860</v>
      </c>
      <c r="C21" s="15">
        <f t="shared" si="0"/>
        <v>41860</v>
      </c>
      <c r="D21" s="16"/>
      <c r="E21" s="16"/>
      <c r="F21" s="16"/>
      <c r="G21" s="16"/>
    </row>
    <row r="22" spans="1:3" s="17" customFormat="1" ht="15" customHeight="1">
      <c r="A22" s="27">
        <f t="shared" si="1"/>
        <v>21</v>
      </c>
      <c r="B22" s="14">
        <f t="shared" si="2"/>
        <v>41861</v>
      </c>
      <c r="C22" s="15">
        <f t="shared" si="0"/>
        <v>41861</v>
      </c>
    </row>
    <row r="23" spans="1:7" s="17" customFormat="1" ht="15" customHeight="1">
      <c r="A23" s="27">
        <f t="shared" si="1"/>
        <v>22</v>
      </c>
      <c r="B23" s="14">
        <f t="shared" si="2"/>
        <v>41862</v>
      </c>
      <c r="C23" s="15">
        <f t="shared" si="0"/>
        <v>41862</v>
      </c>
      <c r="D23" s="16"/>
      <c r="E23" s="16"/>
      <c r="F23" s="16"/>
      <c r="G23" s="16" t="s">
        <v>19</v>
      </c>
    </row>
    <row r="24" spans="1:7" s="17" customFormat="1" ht="15" customHeight="1">
      <c r="A24" s="27">
        <f t="shared" si="1"/>
        <v>23</v>
      </c>
      <c r="B24" s="14">
        <f t="shared" si="2"/>
        <v>41863</v>
      </c>
      <c r="C24" s="15">
        <f t="shared" si="0"/>
        <v>41863</v>
      </c>
      <c r="D24" s="16"/>
      <c r="E24" s="16"/>
      <c r="F24" s="16">
        <v>6</v>
      </c>
      <c r="G24" s="16"/>
    </row>
    <row r="25" spans="1:7" s="17" customFormat="1" ht="15" customHeight="1">
      <c r="A25" s="27">
        <f t="shared" si="1"/>
        <v>24</v>
      </c>
      <c r="B25" s="14">
        <f t="shared" si="2"/>
        <v>41864</v>
      </c>
      <c r="C25" s="15">
        <f t="shared" si="0"/>
        <v>41864</v>
      </c>
      <c r="D25" s="16"/>
      <c r="E25" s="16"/>
      <c r="F25" s="16">
        <v>9</v>
      </c>
      <c r="G25" s="16"/>
    </row>
    <row r="26" spans="1:8" s="17" customFormat="1" ht="15" customHeight="1">
      <c r="A26" s="27">
        <f t="shared" si="1"/>
        <v>25</v>
      </c>
      <c r="B26" s="14">
        <f t="shared" si="2"/>
        <v>41865</v>
      </c>
      <c r="C26" s="15">
        <f t="shared" si="0"/>
        <v>41865</v>
      </c>
      <c r="D26" s="16"/>
      <c r="E26" s="16"/>
      <c r="F26" s="16"/>
      <c r="G26" s="16" t="s">
        <v>18</v>
      </c>
      <c r="H26" s="17" t="s">
        <v>33</v>
      </c>
    </row>
    <row r="27" spans="1:8" s="17" customFormat="1" ht="15" customHeight="1">
      <c r="A27" s="27">
        <f t="shared" si="1"/>
        <v>26</v>
      </c>
      <c r="B27" s="14">
        <f t="shared" si="2"/>
        <v>41866</v>
      </c>
      <c r="C27" s="15">
        <f t="shared" si="0"/>
        <v>41866</v>
      </c>
      <c r="D27" s="16"/>
      <c r="E27" s="16"/>
      <c r="F27" s="16"/>
      <c r="G27" s="16" t="s">
        <v>4</v>
      </c>
      <c r="H27" s="17" t="s">
        <v>35</v>
      </c>
    </row>
    <row r="28" spans="1:7" s="17" customFormat="1" ht="15" customHeight="1">
      <c r="A28" s="27">
        <f t="shared" si="1"/>
        <v>27</v>
      </c>
      <c r="B28" s="14">
        <f t="shared" si="2"/>
        <v>41867</v>
      </c>
      <c r="C28" s="15">
        <f t="shared" si="0"/>
        <v>41867</v>
      </c>
      <c r="D28" s="16"/>
      <c r="E28" s="16"/>
      <c r="F28" s="16"/>
      <c r="G28" s="16"/>
    </row>
    <row r="29" spans="1:7" s="17" customFormat="1" ht="15" customHeight="1">
      <c r="A29" s="27">
        <f t="shared" si="1"/>
        <v>28</v>
      </c>
      <c r="B29" s="14">
        <f t="shared" si="2"/>
        <v>41868</v>
      </c>
      <c r="C29" s="15">
        <f t="shared" si="0"/>
        <v>41868</v>
      </c>
      <c r="D29" s="16"/>
      <c r="E29" s="16"/>
      <c r="F29" s="16"/>
      <c r="G29" s="16"/>
    </row>
    <row r="30" spans="1:7" s="17" customFormat="1" ht="15" customHeight="1">
      <c r="A30" s="27">
        <f t="shared" si="1"/>
        <v>29</v>
      </c>
      <c r="B30" s="14">
        <f t="shared" si="2"/>
        <v>41869</v>
      </c>
      <c r="C30" s="15">
        <f t="shared" si="0"/>
        <v>41869</v>
      </c>
      <c r="D30" s="16">
        <v>8</v>
      </c>
      <c r="E30" s="16"/>
      <c r="F30" s="16"/>
      <c r="G30" s="16"/>
    </row>
    <row r="31" spans="1:7" s="17" customFormat="1" ht="15" customHeight="1">
      <c r="A31" s="27">
        <f t="shared" si="1"/>
        <v>30</v>
      </c>
      <c r="B31" s="14">
        <f t="shared" si="2"/>
        <v>41870</v>
      </c>
      <c r="C31" s="15">
        <f t="shared" si="0"/>
        <v>41870</v>
      </c>
      <c r="D31" s="16">
        <v>8</v>
      </c>
      <c r="E31" s="16"/>
      <c r="F31" s="16"/>
      <c r="G31" s="16"/>
    </row>
    <row r="32" spans="1:7" s="17" customFormat="1" ht="15" customHeight="1">
      <c r="A32" s="27">
        <f t="shared" si="1"/>
        <v>31</v>
      </c>
      <c r="B32" s="14">
        <f t="shared" si="2"/>
        <v>41871</v>
      </c>
      <c r="C32" s="15">
        <f t="shared" si="0"/>
        <v>41871</v>
      </c>
      <c r="D32" s="16">
        <v>8</v>
      </c>
      <c r="E32" s="16"/>
      <c r="F32" s="16"/>
      <c r="G32" s="16"/>
    </row>
    <row r="33" spans="1:7" s="17" customFormat="1" ht="15" customHeight="1">
      <c r="A33" s="27">
        <f t="shared" si="1"/>
        <v>32</v>
      </c>
      <c r="B33" s="14">
        <f t="shared" si="2"/>
        <v>41872</v>
      </c>
      <c r="C33" s="15">
        <f t="shared" si="0"/>
        <v>41872</v>
      </c>
      <c r="D33" s="16">
        <v>9</v>
      </c>
      <c r="E33" s="16"/>
      <c r="F33" s="16"/>
      <c r="G33" s="16"/>
    </row>
    <row r="34" spans="1:7" s="17" customFormat="1" ht="15" customHeight="1">
      <c r="A34" s="27">
        <f t="shared" si="1"/>
        <v>33</v>
      </c>
      <c r="B34" s="14">
        <f t="shared" si="2"/>
        <v>41873</v>
      </c>
      <c r="C34" s="15">
        <f t="shared" si="0"/>
        <v>41873</v>
      </c>
      <c r="D34" s="16">
        <v>7</v>
      </c>
      <c r="E34" s="16"/>
      <c r="F34" s="16"/>
      <c r="G34" s="16"/>
    </row>
    <row r="35" spans="1:7" s="17" customFormat="1" ht="15" customHeight="1">
      <c r="A35" s="27">
        <f t="shared" si="1"/>
        <v>34</v>
      </c>
      <c r="B35" s="14">
        <f t="shared" si="2"/>
        <v>41874</v>
      </c>
      <c r="C35" s="15">
        <f t="shared" si="0"/>
        <v>41874</v>
      </c>
      <c r="D35" s="16"/>
      <c r="E35" s="16"/>
      <c r="F35" s="16"/>
      <c r="G35" s="16"/>
    </row>
    <row r="36" spans="1:7" s="17" customFormat="1" ht="15" customHeight="1">
      <c r="A36" s="27">
        <f t="shared" si="1"/>
        <v>35</v>
      </c>
      <c r="B36" s="14">
        <f t="shared" si="2"/>
        <v>41875</v>
      </c>
      <c r="C36" s="15">
        <f t="shared" si="0"/>
        <v>41875</v>
      </c>
      <c r="D36" s="16"/>
      <c r="E36" s="16"/>
      <c r="F36" s="16"/>
      <c r="G36" s="16"/>
    </row>
    <row r="37" spans="1:7" s="17" customFormat="1" ht="15" customHeight="1">
      <c r="A37" s="27">
        <f t="shared" si="1"/>
        <v>36</v>
      </c>
      <c r="B37" s="14">
        <f t="shared" si="2"/>
        <v>41876</v>
      </c>
      <c r="C37" s="15">
        <f t="shared" si="0"/>
        <v>41876</v>
      </c>
      <c r="D37" s="16"/>
      <c r="E37" s="16"/>
      <c r="F37" s="16"/>
      <c r="G37" s="16"/>
    </row>
    <row r="38" spans="1:7" s="17" customFormat="1" ht="15" customHeight="1">
      <c r="A38" s="27">
        <f t="shared" si="1"/>
        <v>37</v>
      </c>
      <c r="B38" s="14">
        <f t="shared" si="2"/>
        <v>41877</v>
      </c>
      <c r="C38" s="15">
        <f t="shared" si="0"/>
        <v>41877</v>
      </c>
      <c r="D38" s="16"/>
      <c r="E38" s="16"/>
      <c r="F38" s="16"/>
      <c r="G38" s="16"/>
    </row>
    <row r="39" spans="1:7" s="17" customFormat="1" ht="15" customHeight="1">
      <c r="A39" s="27">
        <f t="shared" si="1"/>
        <v>38</v>
      </c>
      <c r="B39" s="14">
        <f t="shared" si="2"/>
        <v>41878</v>
      </c>
      <c r="C39" s="15">
        <f t="shared" si="0"/>
        <v>41878</v>
      </c>
      <c r="D39" s="16"/>
      <c r="E39" s="16"/>
      <c r="F39" s="16"/>
      <c r="G39" s="16"/>
    </row>
    <row r="40" spans="1:7" s="17" customFormat="1" ht="15" customHeight="1">
      <c r="A40" s="27">
        <f t="shared" si="1"/>
        <v>39</v>
      </c>
      <c r="B40" s="14">
        <f t="shared" si="2"/>
        <v>41879</v>
      </c>
      <c r="C40" s="15">
        <f t="shared" si="0"/>
        <v>41879</v>
      </c>
      <c r="D40" s="16"/>
      <c r="E40" s="16"/>
      <c r="F40" s="16"/>
      <c r="G40" s="16"/>
    </row>
    <row r="41" spans="1:7" s="17" customFormat="1" ht="15" customHeight="1">
      <c r="A41" s="27">
        <f t="shared" si="1"/>
        <v>40</v>
      </c>
      <c r="B41" s="14">
        <f t="shared" si="2"/>
        <v>41880</v>
      </c>
      <c r="C41" s="15">
        <f t="shared" si="0"/>
        <v>41880</v>
      </c>
      <c r="D41" s="16"/>
      <c r="E41" s="16"/>
      <c r="F41" s="16"/>
      <c r="G41" s="16"/>
    </row>
    <row r="42" spans="1:7" s="17" customFormat="1" ht="15" customHeight="1">
      <c r="A42" s="27">
        <f t="shared" si="1"/>
        <v>41</v>
      </c>
      <c r="B42" s="14">
        <f t="shared" si="2"/>
        <v>41881</v>
      </c>
      <c r="C42" s="15">
        <f t="shared" si="0"/>
        <v>41881</v>
      </c>
      <c r="D42" s="16"/>
      <c r="E42" s="16"/>
      <c r="F42" s="16"/>
      <c r="G42" s="16"/>
    </row>
    <row r="43" spans="1:7" s="17" customFormat="1" ht="15" customHeight="1">
      <c r="A43" s="27">
        <f t="shared" si="1"/>
        <v>42</v>
      </c>
      <c r="B43" s="14">
        <f t="shared" si="2"/>
        <v>41882</v>
      </c>
      <c r="C43" s="15">
        <f t="shared" si="0"/>
        <v>41882</v>
      </c>
      <c r="D43" s="16"/>
      <c r="E43" s="16"/>
      <c r="F43" s="16"/>
      <c r="G43" s="16"/>
    </row>
    <row r="44" spans="1:9" ht="6" customHeight="1" thickBot="1">
      <c r="A44" s="27"/>
      <c r="B44" s="8"/>
      <c r="C44" s="8"/>
      <c r="D44" s="9"/>
      <c r="E44" s="9"/>
      <c r="F44" s="9"/>
      <c r="G44" s="9"/>
      <c r="H44" s="8"/>
      <c r="I44" s="8"/>
    </row>
    <row r="45" spans="1:4" ht="6" customHeight="1">
      <c r="A45" s="27"/>
      <c r="C45" s="6"/>
      <c r="D45" s="7"/>
    </row>
    <row r="46" spans="1:9" ht="12.75">
      <c r="A46" s="27">
        <v>45</v>
      </c>
      <c r="B46" t="s">
        <v>14</v>
      </c>
      <c r="C46" s="6"/>
      <c r="D46" s="7"/>
      <c r="F46" s="5">
        <f>SUM(D13:D43)</f>
        <v>47</v>
      </c>
      <c r="H46" t="s">
        <v>20</v>
      </c>
      <c r="I46" s="5">
        <f>COUNTIF(D13:G43,"K")</f>
        <v>2</v>
      </c>
    </row>
    <row r="47" spans="1:9" ht="12.75">
      <c r="A47" s="27">
        <f>A46+1</f>
        <v>46</v>
      </c>
      <c r="B47" t="s">
        <v>15</v>
      </c>
      <c r="F47" s="5">
        <f>SUM(E13:E43)</f>
        <v>34.5</v>
      </c>
      <c r="H47" t="s">
        <v>21</v>
      </c>
      <c r="I47" s="5">
        <f>COUNTIF(D13:G43,"U")</f>
        <v>1</v>
      </c>
    </row>
    <row r="48" spans="1:9" ht="12.75">
      <c r="A48" s="27">
        <f>A47+1</f>
        <v>47</v>
      </c>
      <c r="B48" t="s">
        <v>16</v>
      </c>
      <c r="F48" s="5">
        <f>SUM(F13:F43)</f>
        <v>15</v>
      </c>
      <c r="H48" t="s">
        <v>11</v>
      </c>
      <c r="I48" s="5">
        <f>COUNTIF(D13:G43,"F")</f>
        <v>1</v>
      </c>
    </row>
    <row r="49" ht="12.75">
      <c r="A49" s="27">
        <f>A48+1</f>
        <v>48</v>
      </c>
    </row>
    <row r="50" spans="1:9" ht="12.75">
      <c r="A50" s="27">
        <f>A49+1</f>
        <v>49</v>
      </c>
      <c r="B50" s="1" t="s">
        <v>8</v>
      </c>
      <c r="F50" s="5">
        <f>SUM(F46:F48)</f>
        <v>96.5</v>
      </c>
      <c r="H50" s="1" t="s">
        <v>23</v>
      </c>
      <c r="I50" s="5">
        <f>COUNT(D13:G43)*G7</f>
        <v>96</v>
      </c>
    </row>
    <row r="51" spans="1:7" ht="12.75">
      <c r="A51" s="27">
        <f>A50+1</f>
        <v>50</v>
      </c>
      <c r="B51" s="1" t="s">
        <v>17</v>
      </c>
      <c r="F51" s="46">
        <f>F50-I50</f>
        <v>0.5</v>
      </c>
      <c r="G51" s="46"/>
    </row>
    <row r="52" spans="1:9" ht="6" customHeight="1" thickBot="1">
      <c r="A52" s="27"/>
      <c r="B52" s="20"/>
      <c r="C52" s="8"/>
      <c r="D52" s="9"/>
      <c r="E52" s="9"/>
      <c r="F52" s="9"/>
      <c r="G52" s="9"/>
      <c r="H52" s="8"/>
      <c r="I52" s="8"/>
    </row>
    <row r="53" ht="12.75">
      <c r="A53" s="27">
        <v>52</v>
      </c>
    </row>
  </sheetData>
  <sheetProtection password="F407" sheet="1" objects="1" scenarios="1" selectLockedCells="1" selectUnlockedCells="1"/>
  <mergeCells count="3">
    <mergeCell ref="F2:H2"/>
    <mergeCell ref="B12:C12"/>
    <mergeCell ref="F51:G51"/>
  </mergeCells>
  <conditionalFormatting sqref="B13:B43">
    <cfRule type="expression" priority="1" dxfId="0" stopIfTrue="1">
      <formula>WEEKDAY($B13,2)&gt;5</formula>
    </cfRule>
  </conditionalFormatting>
  <conditionalFormatting sqref="C13:C43">
    <cfRule type="expression" priority="2" dxfId="0" stopIfTrue="1">
      <formula>WEEKDAY(B13,2)&gt;5</formula>
    </cfRule>
  </conditionalFormatting>
  <printOptions gridLines="1"/>
  <pageMargins left="0.984251968503937" right="0.3937007874015748" top="0.984251968503937" bottom="0.5905511811023623" header="0.5118110236220472" footer="0.31496062992125984"/>
  <pageSetup horizontalDpi="600" verticalDpi="600" orientation="portrait" paperSize="9" r:id="rId2"/>
  <headerFooter alignWithMargins="0">
    <oddHeader>&amp;L&amp;"Arial,Fett"&amp;14WeWi-Bildungs-Center</oddHeader>
  </headerFooter>
  <drawing r:id="rId1"/>
</worksheet>
</file>

<file path=xl/worksheets/sheet4.xml><?xml version="1.0" encoding="utf-8"?>
<worksheet xmlns="http://schemas.openxmlformats.org/spreadsheetml/2006/main" xmlns:r="http://schemas.openxmlformats.org/officeDocument/2006/relationships">
  <dimension ref="A1:H51"/>
  <sheetViews>
    <sheetView zoomScale="125" zoomScaleNormal="125" zoomScalePageLayoutView="0" workbookViewId="0" topLeftCell="A1">
      <selection activeCell="A12" sqref="A12"/>
    </sheetView>
  </sheetViews>
  <sheetFormatPr defaultColWidth="11.421875" defaultRowHeight="12.75"/>
  <cols>
    <col min="1" max="2" width="5.7109375" style="0" customWidth="1"/>
    <col min="3" max="5" width="5.28125" style="3" customWidth="1"/>
    <col min="6" max="6" width="5.7109375" style="3" customWidth="1"/>
    <col min="7" max="7" width="23.421875" style="0" customWidth="1"/>
    <col min="8" max="8" width="30.00390625" style="0" customWidth="1"/>
  </cols>
  <sheetData>
    <row r="1" spans="1:8" ht="23.25" customHeight="1">
      <c r="A1" s="21" t="s">
        <v>0</v>
      </c>
      <c r="B1" s="22"/>
      <c r="C1" s="23"/>
      <c r="D1" s="23"/>
      <c r="E1" s="48">
        <f>Lösung!E1</f>
        <v>41852</v>
      </c>
      <c r="F1" s="48"/>
      <c r="G1" s="48"/>
      <c r="H1" s="22"/>
    </row>
    <row r="2" spans="1:8" ht="6" customHeight="1" thickBot="1">
      <c r="A2" s="8"/>
      <c r="B2" s="8"/>
      <c r="C2" s="9"/>
      <c r="D2" s="9"/>
      <c r="E2" s="9"/>
      <c r="F2" s="9"/>
      <c r="G2" s="8"/>
      <c r="H2" s="8"/>
    </row>
    <row r="3" spans="1:7" ht="6" customHeight="1">
      <c r="A3" s="6"/>
      <c r="B3" s="6"/>
      <c r="C3" s="7"/>
      <c r="D3" s="7"/>
      <c r="E3" s="7"/>
      <c r="F3" s="7"/>
      <c r="G3" s="6"/>
    </row>
    <row r="4" spans="1:6" ht="15.75">
      <c r="A4" s="2" t="s">
        <v>3</v>
      </c>
      <c r="F4" s="5" t="s">
        <v>9</v>
      </c>
    </row>
    <row r="5" spans="1:6" ht="15.75">
      <c r="A5" s="2" t="s">
        <v>2</v>
      </c>
      <c r="F5" s="5" t="s">
        <v>10</v>
      </c>
    </row>
    <row r="6" spans="1:6" ht="23.25" customHeight="1">
      <c r="A6" s="2" t="s">
        <v>12</v>
      </c>
      <c r="F6" s="5">
        <v>8</v>
      </c>
    </row>
    <row r="7" spans="1:6" ht="15.75">
      <c r="A7" s="2" t="s">
        <v>13</v>
      </c>
      <c r="F7" s="5">
        <v>2</v>
      </c>
    </row>
    <row r="8" spans="1:6" s="6" customFormat="1" ht="15.75">
      <c r="A8" s="12" t="s">
        <v>8</v>
      </c>
      <c r="C8" s="7"/>
      <c r="D8" s="7"/>
      <c r="E8" s="7"/>
      <c r="F8" s="13">
        <f>(_XLL.NETTOARBEITSTAGE(A12,_XLL.MONATSENDE(A12,0))-F7)*F6</f>
        <v>152</v>
      </c>
    </row>
    <row r="9" spans="1:8" ht="6" customHeight="1" thickBot="1">
      <c r="A9" s="10"/>
      <c r="B9" s="8"/>
      <c r="C9" s="9"/>
      <c r="D9" s="9"/>
      <c r="E9" s="9"/>
      <c r="F9" s="11"/>
      <c r="G9" s="8"/>
      <c r="H9" s="8"/>
    </row>
    <row r="11" spans="1:8" s="1" customFormat="1" ht="12.75">
      <c r="A11" s="44" t="s">
        <v>1</v>
      </c>
      <c r="B11" s="45"/>
      <c r="C11" s="18" t="s">
        <v>4</v>
      </c>
      <c r="D11" s="18" t="s">
        <v>5</v>
      </c>
      <c r="E11" s="18" t="s">
        <v>6</v>
      </c>
      <c r="F11" s="18" t="s">
        <v>22</v>
      </c>
      <c r="G11" s="19" t="s">
        <v>7</v>
      </c>
      <c r="H11" s="19"/>
    </row>
    <row r="12" spans="1:6" s="17" customFormat="1" ht="15" customHeight="1">
      <c r="A12" s="14">
        <f>_XLL.MONATSENDE(E1,-1)+1</f>
        <v>41852</v>
      </c>
      <c r="B12" s="15">
        <f aca="true" t="shared" si="0" ref="B12:B42">A12</f>
        <v>41852</v>
      </c>
      <c r="C12" s="16">
        <v>7</v>
      </c>
      <c r="D12" s="16"/>
      <c r="E12" s="16"/>
      <c r="F12" s="16"/>
    </row>
    <row r="13" spans="1:6" s="17" customFormat="1" ht="15" customHeight="1">
      <c r="A13" s="14">
        <f aca="true" t="shared" si="1" ref="A13:A42">A12+1</f>
        <v>41853</v>
      </c>
      <c r="B13" s="15">
        <f t="shared" si="0"/>
        <v>41853</v>
      </c>
      <c r="D13" s="16"/>
      <c r="E13" s="16"/>
      <c r="F13" s="16"/>
    </row>
    <row r="14" spans="1:6" s="17" customFormat="1" ht="15" customHeight="1">
      <c r="A14" s="14">
        <f t="shared" si="1"/>
        <v>41854</v>
      </c>
      <c r="B14" s="15">
        <f t="shared" si="0"/>
        <v>41854</v>
      </c>
      <c r="D14" s="16"/>
      <c r="E14" s="16"/>
      <c r="F14" s="16"/>
    </row>
    <row r="15" spans="1:6" s="17" customFormat="1" ht="15" customHeight="1">
      <c r="A15" s="14">
        <f t="shared" si="1"/>
        <v>41855</v>
      </c>
      <c r="B15" s="15">
        <f t="shared" si="0"/>
        <v>41855</v>
      </c>
      <c r="C15" s="16"/>
      <c r="D15" s="16">
        <v>10.5</v>
      </c>
      <c r="E15" s="16"/>
      <c r="F15" s="16"/>
    </row>
    <row r="16" spans="1:6" s="17" customFormat="1" ht="15" customHeight="1">
      <c r="A16" s="14">
        <f t="shared" si="1"/>
        <v>41856</v>
      </c>
      <c r="B16" s="15">
        <f t="shared" si="0"/>
        <v>41856</v>
      </c>
      <c r="C16" s="16"/>
      <c r="D16" s="16">
        <v>8</v>
      </c>
      <c r="E16" s="16"/>
      <c r="F16" s="16"/>
    </row>
    <row r="17" spans="1:6" s="17" customFormat="1" ht="15" customHeight="1">
      <c r="A17" s="14">
        <f t="shared" si="1"/>
        <v>41857</v>
      </c>
      <c r="B17" s="15">
        <f t="shared" si="0"/>
        <v>41857</v>
      </c>
      <c r="C17" s="16"/>
      <c r="D17" s="16">
        <v>8</v>
      </c>
      <c r="E17" s="16"/>
      <c r="F17" s="16"/>
    </row>
    <row r="18" spans="1:6" s="17" customFormat="1" ht="15" customHeight="1">
      <c r="A18" s="14">
        <f t="shared" si="1"/>
        <v>41858</v>
      </c>
      <c r="B18" s="15">
        <f t="shared" si="0"/>
        <v>41858</v>
      </c>
      <c r="C18" s="16"/>
      <c r="D18" s="16">
        <v>8</v>
      </c>
      <c r="E18" s="16"/>
      <c r="F18" s="16"/>
    </row>
    <row r="19" spans="1:7" s="17" customFormat="1" ht="15" customHeight="1">
      <c r="A19" s="14">
        <f t="shared" si="1"/>
        <v>41859</v>
      </c>
      <c r="B19" s="15">
        <f t="shared" si="0"/>
        <v>41859</v>
      </c>
      <c r="C19" s="16"/>
      <c r="D19" s="16"/>
      <c r="E19" s="16"/>
      <c r="F19" s="16" t="s">
        <v>19</v>
      </c>
      <c r="G19" s="17" t="s">
        <v>34</v>
      </c>
    </row>
    <row r="20" spans="1:6" s="17" customFormat="1" ht="15" customHeight="1">
      <c r="A20" s="14">
        <f t="shared" si="1"/>
        <v>41860</v>
      </c>
      <c r="B20" s="15">
        <f t="shared" si="0"/>
        <v>41860</v>
      </c>
      <c r="C20" s="16"/>
      <c r="D20" s="16"/>
      <c r="E20" s="16"/>
      <c r="F20" s="16"/>
    </row>
    <row r="21" spans="1:2" s="17" customFormat="1" ht="15" customHeight="1">
      <c r="A21" s="14">
        <f t="shared" si="1"/>
        <v>41861</v>
      </c>
      <c r="B21" s="15">
        <f t="shared" si="0"/>
        <v>41861</v>
      </c>
    </row>
    <row r="22" spans="1:6" s="17" customFormat="1" ht="15" customHeight="1">
      <c r="A22" s="14">
        <f t="shared" si="1"/>
        <v>41862</v>
      </c>
      <c r="B22" s="15">
        <f t="shared" si="0"/>
        <v>41862</v>
      </c>
      <c r="C22" s="16"/>
      <c r="D22" s="16"/>
      <c r="E22" s="16"/>
      <c r="F22" s="16" t="s">
        <v>19</v>
      </c>
    </row>
    <row r="23" spans="1:6" s="17" customFormat="1" ht="15" customHeight="1">
      <c r="A23" s="14">
        <f t="shared" si="1"/>
        <v>41863</v>
      </c>
      <c r="B23" s="15">
        <f t="shared" si="0"/>
        <v>41863</v>
      </c>
      <c r="C23" s="16"/>
      <c r="D23" s="16"/>
      <c r="E23" s="16">
        <v>6</v>
      </c>
      <c r="F23" s="16"/>
    </row>
    <row r="24" spans="1:6" s="17" customFormat="1" ht="15" customHeight="1">
      <c r="A24" s="14">
        <f t="shared" si="1"/>
        <v>41864</v>
      </c>
      <c r="B24" s="15">
        <f t="shared" si="0"/>
        <v>41864</v>
      </c>
      <c r="C24" s="16"/>
      <c r="D24" s="16"/>
      <c r="E24" s="16">
        <v>9</v>
      </c>
      <c r="F24" s="16"/>
    </row>
    <row r="25" spans="1:7" s="17" customFormat="1" ht="15" customHeight="1">
      <c r="A25" s="14">
        <f t="shared" si="1"/>
        <v>41865</v>
      </c>
      <c r="B25" s="15">
        <f t="shared" si="0"/>
        <v>41865</v>
      </c>
      <c r="C25" s="16"/>
      <c r="D25" s="16"/>
      <c r="E25" s="16"/>
      <c r="F25" s="16" t="s">
        <v>18</v>
      </c>
      <c r="G25" s="17" t="s">
        <v>33</v>
      </c>
    </row>
    <row r="26" spans="1:7" s="17" customFormat="1" ht="15" customHeight="1">
      <c r="A26" s="14">
        <f t="shared" si="1"/>
        <v>41866</v>
      </c>
      <c r="B26" s="15">
        <f t="shared" si="0"/>
        <v>41866</v>
      </c>
      <c r="C26" s="16"/>
      <c r="D26" s="16"/>
      <c r="E26" s="16"/>
      <c r="F26" s="16" t="s">
        <v>4</v>
      </c>
      <c r="G26" s="17" t="s">
        <v>35</v>
      </c>
    </row>
    <row r="27" spans="1:6" s="17" customFormat="1" ht="15" customHeight="1">
      <c r="A27" s="14">
        <f t="shared" si="1"/>
        <v>41867</v>
      </c>
      <c r="B27" s="15">
        <f t="shared" si="0"/>
        <v>41867</v>
      </c>
      <c r="C27" s="16"/>
      <c r="D27" s="16"/>
      <c r="E27" s="16"/>
      <c r="F27" s="16"/>
    </row>
    <row r="28" spans="1:6" s="17" customFormat="1" ht="15" customHeight="1">
      <c r="A28" s="14">
        <f t="shared" si="1"/>
        <v>41868</v>
      </c>
      <c r="B28" s="15">
        <f t="shared" si="0"/>
        <v>41868</v>
      </c>
      <c r="C28" s="16"/>
      <c r="D28" s="16"/>
      <c r="E28" s="16"/>
      <c r="F28" s="16"/>
    </row>
    <row r="29" spans="1:6" s="17" customFormat="1" ht="15" customHeight="1">
      <c r="A29" s="14">
        <f t="shared" si="1"/>
        <v>41869</v>
      </c>
      <c r="B29" s="15">
        <f t="shared" si="0"/>
        <v>41869</v>
      </c>
      <c r="C29" s="16">
        <v>8</v>
      </c>
      <c r="D29" s="16"/>
      <c r="E29" s="16"/>
      <c r="F29" s="16"/>
    </row>
    <row r="30" spans="1:6" s="17" customFormat="1" ht="15" customHeight="1">
      <c r="A30" s="14">
        <f t="shared" si="1"/>
        <v>41870</v>
      </c>
      <c r="B30" s="15">
        <f t="shared" si="0"/>
        <v>41870</v>
      </c>
      <c r="C30" s="16">
        <v>8</v>
      </c>
      <c r="D30" s="16"/>
      <c r="E30" s="16"/>
      <c r="F30" s="16"/>
    </row>
    <row r="31" spans="1:6" s="17" customFormat="1" ht="15" customHeight="1">
      <c r="A31" s="14">
        <f t="shared" si="1"/>
        <v>41871</v>
      </c>
      <c r="B31" s="15">
        <f t="shared" si="0"/>
        <v>41871</v>
      </c>
      <c r="C31" s="16">
        <v>8</v>
      </c>
      <c r="D31" s="16"/>
      <c r="E31" s="16"/>
      <c r="F31" s="16"/>
    </row>
    <row r="32" spans="1:6" s="17" customFormat="1" ht="15" customHeight="1">
      <c r="A32" s="14">
        <f t="shared" si="1"/>
        <v>41872</v>
      </c>
      <c r="B32" s="15">
        <f t="shared" si="0"/>
        <v>41872</v>
      </c>
      <c r="C32" s="16">
        <v>9</v>
      </c>
      <c r="D32" s="16"/>
      <c r="E32" s="16"/>
      <c r="F32" s="16"/>
    </row>
    <row r="33" spans="1:6" s="17" customFormat="1" ht="15" customHeight="1">
      <c r="A33" s="14">
        <f t="shared" si="1"/>
        <v>41873</v>
      </c>
      <c r="B33" s="15">
        <f t="shared" si="0"/>
        <v>41873</v>
      </c>
      <c r="C33" s="16">
        <v>7</v>
      </c>
      <c r="D33" s="16"/>
      <c r="E33" s="16"/>
      <c r="F33" s="16"/>
    </row>
    <row r="34" spans="1:6" s="17" customFormat="1" ht="15" customHeight="1">
      <c r="A34" s="14">
        <f t="shared" si="1"/>
        <v>41874</v>
      </c>
      <c r="B34" s="15">
        <f t="shared" si="0"/>
        <v>41874</v>
      </c>
      <c r="C34" s="16"/>
      <c r="D34" s="16"/>
      <c r="E34" s="16"/>
      <c r="F34" s="16"/>
    </row>
    <row r="35" spans="1:6" s="17" customFormat="1" ht="15" customHeight="1">
      <c r="A35" s="14">
        <f t="shared" si="1"/>
        <v>41875</v>
      </c>
      <c r="B35" s="15">
        <f t="shared" si="0"/>
        <v>41875</v>
      </c>
      <c r="C35" s="16"/>
      <c r="D35" s="16"/>
      <c r="E35" s="16"/>
      <c r="F35" s="16"/>
    </row>
    <row r="36" spans="1:6" s="17" customFormat="1" ht="15" customHeight="1">
      <c r="A36" s="14">
        <f t="shared" si="1"/>
        <v>41876</v>
      </c>
      <c r="B36" s="15">
        <f t="shared" si="0"/>
        <v>41876</v>
      </c>
      <c r="C36" s="16"/>
      <c r="D36" s="16"/>
      <c r="E36" s="16"/>
      <c r="F36" s="16"/>
    </row>
    <row r="37" spans="1:6" s="17" customFormat="1" ht="15" customHeight="1">
      <c r="A37" s="14">
        <f t="shared" si="1"/>
        <v>41877</v>
      </c>
      <c r="B37" s="15">
        <f t="shared" si="0"/>
        <v>41877</v>
      </c>
      <c r="C37" s="16"/>
      <c r="D37" s="16"/>
      <c r="E37" s="16"/>
      <c r="F37" s="16"/>
    </row>
    <row r="38" spans="1:6" s="17" customFormat="1" ht="15" customHeight="1">
      <c r="A38" s="14">
        <f t="shared" si="1"/>
        <v>41878</v>
      </c>
      <c r="B38" s="15">
        <f t="shared" si="0"/>
        <v>41878</v>
      </c>
      <c r="C38" s="16"/>
      <c r="D38" s="16"/>
      <c r="E38" s="16"/>
      <c r="F38" s="16"/>
    </row>
    <row r="39" spans="1:6" s="17" customFormat="1" ht="15" customHeight="1">
      <c r="A39" s="14">
        <f t="shared" si="1"/>
        <v>41879</v>
      </c>
      <c r="B39" s="15">
        <f t="shared" si="0"/>
        <v>41879</v>
      </c>
      <c r="C39" s="16"/>
      <c r="D39" s="16"/>
      <c r="E39" s="16"/>
      <c r="F39" s="16"/>
    </row>
    <row r="40" spans="1:6" s="17" customFormat="1" ht="15" customHeight="1">
      <c r="A40" s="14">
        <f t="shared" si="1"/>
        <v>41880</v>
      </c>
      <c r="B40" s="15">
        <f t="shared" si="0"/>
        <v>41880</v>
      </c>
      <c r="C40" s="16"/>
      <c r="D40" s="16"/>
      <c r="E40" s="16"/>
      <c r="F40" s="16"/>
    </row>
    <row r="41" spans="1:6" s="17" customFormat="1" ht="15" customHeight="1">
      <c r="A41" s="14">
        <f t="shared" si="1"/>
        <v>41881</v>
      </c>
      <c r="B41" s="15">
        <f t="shared" si="0"/>
        <v>41881</v>
      </c>
      <c r="C41" s="16"/>
      <c r="D41" s="16"/>
      <c r="E41" s="16"/>
      <c r="F41" s="16"/>
    </row>
    <row r="42" spans="1:6" s="17" customFormat="1" ht="15" customHeight="1">
      <c r="A42" s="14">
        <f t="shared" si="1"/>
        <v>41882</v>
      </c>
      <c r="B42" s="15">
        <f t="shared" si="0"/>
        <v>41882</v>
      </c>
      <c r="C42" s="16"/>
      <c r="D42" s="16"/>
      <c r="E42" s="16"/>
      <c r="F42" s="16"/>
    </row>
    <row r="43" spans="1:8" ht="6" customHeight="1" thickBot="1">
      <c r="A43" s="8"/>
      <c r="B43" s="8"/>
      <c r="C43" s="9"/>
      <c r="D43" s="9"/>
      <c r="E43" s="9"/>
      <c r="F43" s="9"/>
      <c r="G43" s="8"/>
      <c r="H43" s="8"/>
    </row>
    <row r="44" spans="2:3" ht="6" customHeight="1">
      <c r="B44" s="6"/>
      <c r="C44" s="7"/>
    </row>
    <row r="45" spans="1:8" ht="12.75">
      <c r="A45" t="s">
        <v>14</v>
      </c>
      <c r="B45" s="6"/>
      <c r="C45" s="7"/>
      <c r="E45" s="4">
        <f>SUM(C12:C42)</f>
        <v>47</v>
      </c>
      <c r="F45" s="29"/>
      <c r="G45" t="s">
        <v>20</v>
      </c>
      <c r="H45" s="4">
        <f>COUNTIF(F12:F42,"U")</f>
        <v>1</v>
      </c>
    </row>
    <row r="46" spans="1:8" ht="12.75">
      <c r="A46" t="s">
        <v>15</v>
      </c>
      <c r="E46" s="4">
        <f>SUM(D12:D42)</f>
        <v>34.5</v>
      </c>
      <c r="F46" s="29"/>
      <c r="G46" t="s">
        <v>21</v>
      </c>
      <c r="H46" s="4">
        <f>COUNTIF(F12:F42,"K")</f>
        <v>2</v>
      </c>
    </row>
    <row r="47" spans="1:8" ht="12.75">
      <c r="A47" t="s">
        <v>16</v>
      </c>
      <c r="E47" s="4">
        <f>SUM(E12:E42)</f>
        <v>15</v>
      </c>
      <c r="F47" s="29"/>
      <c r="G47" t="s">
        <v>11</v>
      </c>
      <c r="H47" s="4">
        <f>COUNTIF(F12:F42,"F")</f>
        <v>1</v>
      </c>
    </row>
    <row r="48" ht="12.75"/>
    <row r="49" spans="1:8" ht="12.75">
      <c r="A49" s="1" t="s">
        <v>8</v>
      </c>
      <c r="E49" s="5">
        <f>SUM(E45:E47)</f>
        <v>96.5</v>
      </c>
      <c r="G49" s="1" t="s">
        <v>23</v>
      </c>
      <c r="H49" s="5">
        <f>COUNT(C12:E42)*F6</f>
        <v>96</v>
      </c>
    </row>
    <row r="50" spans="1:6" ht="12.75">
      <c r="A50" s="1" t="s">
        <v>17</v>
      </c>
      <c r="E50" s="49">
        <f>E49-H49</f>
        <v>0.5</v>
      </c>
      <c r="F50" s="49"/>
    </row>
    <row r="51" spans="1:8" ht="6" customHeight="1" thickBot="1">
      <c r="A51" s="20"/>
      <c r="B51" s="8"/>
      <c r="C51" s="9"/>
      <c r="D51" s="9"/>
      <c r="E51" s="9"/>
      <c r="F51" s="9"/>
      <c r="G51" s="8"/>
      <c r="H51" s="8"/>
    </row>
  </sheetData>
  <sheetProtection password="F407" sheet="1" objects="1" scenarios="1" selectLockedCells="1" selectUnlockedCells="1"/>
  <mergeCells count="3">
    <mergeCell ref="E1:G1"/>
    <mergeCell ref="A11:B11"/>
    <mergeCell ref="E50:F50"/>
  </mergeCells>
  <conditionalFormatting sqref="A12:A42">
    <cfRule type="expression" priority="1" dxfId="0" stopIfTrue="1">
      <formula>WEEKDAY($A12,2)&gt;5</formula>
    </cfRule>
  </conditionalFormatting>
  <conditionalFormatting sqref="B12:B42">
    <cfRule type="expression" priority="2" dxfId="0" stopIfTrue="1">
      <formula>WEEKDAY(A12,2)&gt;5</formula>
    </cfRule>
  </conditionalFormatting>
  <printOptions/>
  <pageMargins left="0.984251968503937" right="0.5905511811023623" top="0.984251968503937" bottom="0.7874015748031497" header="0.5118110236220472" footer="0.5118110236220472"/>
  <pageSetup horizontalDpi="600" verticalDpi="600" orientation="portrait" paperSize="9" r:id="rId2"/>
  <headerFooter alignWithMargins="0">
    <oddHeader>&amp;L&amp;"Arial,Fett"&amp;14WeWi-Bildungs-Center</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Donner + Partner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Wegewitz</dc:creator>
  <cp:keywords/>
  <dc:description/>
  <cp:lastModifiedBy>Wegewitz</cp:lastModifiedBy>
  <cp:lastPrinted>2019-03-10T11:37:27Z</cp:lastPrinted>
  <dcterms:created xsi:type="dcterms:W3CDTF">2008-04-17T09:23:31Z</dcterms:created>
  <dcterms:modified xsi:type="dcterms:W3CDTF">2019-03-10T11:38:05Z</dcterms:modified>
  <cp:category/>
  <cp:version/>
  <cp:contentType/>
  <cp:contentStatus/>
</cp:coreProperties>
</file>